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07" activeTab="0"/>
  </bookViews>
  <sheets>
    <sheet name="СВОД" sheetId="1" r:id="rId1"/>
    <sheet name="0701" sheetId="2" r:id="rId2"/>
    <sheet name="0702" sheetId="3" r:id="rId3"/>
    <sheet name="0707" sheetId="4" r:id="rId4"/>
    <sheet name="0709" sheetId="5" r:id="rId5"/>
    <sheet name="1004" sheetId="6" r:id="rId6"/>
  </sheets>
  <externalReferences>
    <externalReference r:id="rId9"/>
  </externalReferences>
  <definedNames>
    <definedName name="_xlnm.Print_Area" localSheetId="1">'0701'!$A$1:$H$18</definedName>
    <definedName name="_xlnm.Print_Area" localSheetId="2">'0702'!$A$1:$H$27</definedName>
    <definedName name="_xlnm.Print_Area" localSheetId="3">'0707'!$A$1:$H$13</definedName>
    <definedName name="_xlnm.Print_Area" localSheetId="4">'0709'!$A$1:$H$13</definedName>
    <definedName name="_xlnm.Print_Area" localSheetId="5">'1004'!$A$1:$H$17</definedName>
    <definedName name="_xlnm.Print_Area" localSheetId="0">'СВОД'!$A$1:$W$25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E9" authorId="0">
      <text>
        <r>
          <rPr>
            <b/>
            <sz val="9"/>
            <rFont val="Tahoma"/>
            <family val="2"/>
          </rPr>
          <t>Черевко:</t>
        </r>
        <r>
          <rPr>
            <sz val="9"/>
            <rFont val="Tahoma"/>
            <family val="2"/>
          </rPr>
          <t xml:space="preserve">
до 2021 на КВР 321</t>
        </r>
      </text>
    </comment>
  </commentList>
</comments>
</file>

<file path=xl/sharedStrings.xml><?xml version="1.0" encoding="utf-8"?>
<sst xmlns="http://schemas.openxmlformats.org/spreadsheetml/2006/main" count="233" uniqueCount="93">
  <si>
    <t>тыс. руб.</t>
  </si>
  <si>
    <t>Итого</t>
  </si>
  <si>
    <t>244</t>
  </si>
  <si>
    <t>Вид расхода</t>
  </si>
  <si>
    <t>111</t>
  </si>
  <si>
    <t>Целевая статья</t>
  </si>
  <si>
    <t>119</t>
  </si>
  <si>
    <t>наименование</t>
  </si>
  <si>
    <t>Функциональной классификации расходов</t>
  </si>
  <si>
    <t>02</t>
  </si>
  <si>
    <t>01</t>
  </si>
  <si>
    <t>07</t>
  </si>
  <si>
    <t>код</t>
  </si>
  <si>
    <t>Бюджет на 2021 -2023 годы</t>
  </si>
  <si>
    <t>611</t>
  </si>
  <si>
    <t>Программа «Развитие системы  образования муниципального образования «Город Майкоп» на 2018 - 2024 годы»</t>
  </si>
  <si>
    <t>15 0 00 00000</t>
  </si>
  <si>
    <t xml:space="preserve">Подпрограмма «Развитие системы дошкольного образования» </t>
  </si>
  <si>
    <t>15 1 00 00000</t>
  </si>
  <si>
    <t>Основное мероприятие «Предоставление качественного и доступного дошкольного образования»</t>
  </si>
  <si>
    <t>15 1 01 00000</t>
  </si>
  <si>
    <t>000</t>
  </si>
  <si>
    <t>612</t>
  </si>
  <si>
    <t>Подпрограмма «Развитие системы начального общего, основного общего, среднего общего образования»</t>
  </si>
  <si>
    <t>15 2 00 00000</t>
  </si>
  <si>
    <t>Основное мероприятие «Предоставление качественного и доступного начального общего, основного общего, среднего общего образования»</t>
  </si>
  <si>
    <t>15 2 01 00000</t>
  </si>
  <si>
    <t>15 2 02 00000</t>
  </si>
  <si>
    <t xml:space="preserve">Основное мероприятие «Развитие инфраструктуры системы  начального общего, основного общего, среднего общего образования» </t>
  </si>
  <si>
    <t>Основное мероприятие «Предоставление бесплатного питания льготным категориям обучающихся»</t>
  </si>
  <si>
    <t>15 2 05 00000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</si>
  <si>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</si>
  <si>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</t>
  </si>
  <si>
    <t>вне программы</t>
  </si>
  <si>
    <t>итого</t>
  </si>
  <si>
    <t>ИТОГО</t>
  </si>
  <si>
    <t>0701</t>
  </si>
  <si>
    <t>0702</t>
  </si>
  <si>
    <t>0709</t>
  </si>
  <si>
    <t>др. программы</t>
  </si>
  <si>
    <t>программа Разв.обр.</t>
  </si>
  <si>
    <t>предв. бюджет</t>
  </si>
  <si>
    <t>погрешность</t>
  </si>
  <si>
    <t>тыс.руб.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</si>
  <si>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</si>
  <si>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</si>
  <si>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15 1 01 60060</t>
  </si>
  <si>
    <t>15 2 01 60090</t>
  </si>
  <si>
    <t>15 1 01 60070</t>
  </si>
  <si>
    <t>Расходы за счет субвенции на обеспечение получения дошкольного образования в частных дошкольных образовательных организациях</t>
  </si>
  <si>
    <t>631</t>
  </si>
  <si>
    <t>Расходы за счет субвенции на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</si>
  <si>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15 2 01 60100</t>
  </si>
  <si>
    <t>Осуществление отдельных переданных полномочий субъекта Российской Федерации</t>
  </si>
  <si>
    <t>97 0 00 00000</t>
  </si>
  <si>
    <t>Расходы за счет субвенции на осуществление отдельных государственных полномочий Республики Адыгея по предоставлению компенсации на оплату жилья и коммунальных услуг отдельным категориям граждан в Республике Адыгея</t>
  </si>
  <si>
    <t xml:space="preserve">Главный бухгалтер                                                                                                  И.А. Карагодина                                      </t>
  </si>
  <si>
    <t>97 0 00 69010</t>
  </si>
  <si>
    <t>10</t>
  </si>
  <si>
    <t>04</t>
  </si>
  <si>
    <t>Расходы за счет субвенции на предоставление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</si>
  <si>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97 0 00 60080</t>
  </si>
  <si>
    <t>321</t>
  </si>
  <si>
    <t>323</t>
  </si>
  <si>
    <t>97 0 00 60120</t>
  </si>
  <si>
    <t>Расходы за счет субвенции на предоставление ежемесячного вознаграждения и ежемесячного дополнительного вознаграждения приемным родителям</t>
  </si>
  <si>
    <t>97 0 00 60130</t>
  </si>
  <si>
    <t>97 0 00 60140</t>
  </si>
  <si>
    <t>Расходы за счет субвенции на 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</si>
  <si>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313</t>
  </si>
  <si>
    <t>Расходы за счет субвенции на обеспечение бесплатным проездом детей-сирот и детей, оставшихся без попечения родителей, обучающихся в организациях, осуществляющих образовательную деятельность, на городском и пригородном транспорте</t>
  </si>
  <si>
    <t>97 0 00 60220</t>
  </si>
  <si>
    <t>Расходы за счет субвенции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</si>
  <si>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Комитет по образованию Администрация муниципального образования «Город Майкоп»</t>
  </si>
  <si>
    <t>15 2 05 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</si>
  <si>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</si>
  <si>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Исполнитель</t>
  </si>
  <si>
    <t>Черевко О.В.</t>
  </si>
  <si>
    <t>15 2 Е1 00000</t>
  </si>
  <si>
    <t>Основное мероприятие «Реализация Федерального проекта «Современная школа»</t>
  </si>
  <si>
    <t>15 2 Е1 51870</t>
  </si>
  <si>
    <t>Поддержка образования для детей с ограниченными возможностями здоровья</t>
  </si>
  <si>
    <t>1004</t>
  </si>
  <si>
    <t>15 2 02 L2550</t>
  </si>
  <si>
    <t>0707</t>
  </si>
  <si>
    <t>15 2 04 00000</t>
  </si>
  <si>
    <t>Основное мероприятие «Сохранение и укрепление здоровья обучающихся»</t>
  </si>
  <si>
    <t>15 2 04 60110</t>
  </si>
  <si>
    <t xml:space="preserve">Расходы на обеспечение отдыха и оздоровления детей в оздоровительных лагерях с дневным пребыванием детей на базе образовательных организаций </t>
  </si>
  <si>
    <t>113</t>
  </si>
  <si>
    <t>Все
программы</t>
  </si>
  <si>
    <t>0703</t>
  </si>
  <si>
    <t>Общая сумма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</si>
</sst>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3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0" tint="-0.4999699890613556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double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double"/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double"/>
    </border>
    <border>
      <left style="thin">
        <color theme="1" tint="0.24998000264167786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left" vertical="center" wrapText="1"/>
      <protection/>
    </xf>
    <xf numFmtId="4" fontId="40" fillId="0" borderId="1">
      <alignment horizontal="right" vertical="center" shrinkToFit="1"/>
      <protection/>
    </xf>
    <xf numFmtId="0" fontId="41" fillId="0" borderId="2">
      <alignment horizontal="right"/>
      <protection/>
    </xf>
    <xf numFmtId="0" fontId="41" fillId="0" borderId="1">
      <alignment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0" fontId="59" fillId="33" borderId="12" xfId="36" applyNumberFormat="1" applyFont="1" applyFill="1" applyBorder="1" applyAlignment="1" applyProtection="1">
      <alignment vertical="center" wrapText="1"/>
      <protection/>
    </xf>
    <xf numFmtId="49" fontId="1" fillId="3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60" fillId="33" borderId="12" xfId="36" applyNumberFormat="1" applyFont="1" applyFill="1" applyBorder="1" applyAlignment="1" applyProtection="1">
      <alignment vertical="center" wrapText="1"/>
      <protection/>
    </xf>
    <xf numFmtId="49" fontId="5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4" xfId="0" applyNumberFormat="1" applyFont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49" fontId="9" fillId="34" borderId="13" xfId="0" applyNumberFormat="1" applyFont="1" applyFill="1" applyBorder="1" applyAlignment="1">
      <alignment wrapText="1"/>
    </xf>
    <xf numFmtId="0" fontId="8" fillId="34" borderId="15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186" fontId="0" fillId="0" borderId="13" xfId="0" applyNumberFormat="1" applyBorder="1" applyAlignment="1">
      <alignment wrapText="1"/>
    </xf>
    <xf numFmtId="186" fontId="9" fillId="34" borderId="13" xfId="0" applyNumberFormat="1" applyFont="1" applyFill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186" fontId="8" fillId="0" borderId="17" xfId="0" applyNumberFormat="1" applyFont="1" applyBorder="1" applyAlignment="1">
      <alignment horizontal="center" wrapText="1"/>
    </xf>
    <xf numFmtId="0" fontId="9" fillId="33" borderId="18" xfId="0" applyFont="1" applyFill="1" applyBorder="1" applyAlignment="1">
      <alignment wrapText="1"/>
    </xf>
    <xf numFmtId="49" fontId="9" fillId="34" borderId="19" xfId="0" applyNumberFormat="1" applyFont="1" applyFill="1" applyBorder="1" applyAlignment="1">
      <alignment wrapText="1"/>
    </xf>
    <xf numFmtId="186" fontId="9" fillId="34" borderId="19" xfId="0" applyNumberFormat="1" applyFont="1" applyFill="1" applyBorder="1" applyAlignment="1">
      <alignment wrapText="1"/>
    </xf>
    <xf numFmtId="49" fontId="9" fillId="34" borderId="20" xfId="0" applyNumberFormat="1" applyFont="1" applyFill="1" applyBorder="1" applyAlignment="1">
      <alignment wrapText="1"/>
    </xf>
    <xf numFmtId="0" fontId="4" fillId="33" borderId="21" xfId="36" applyNumberFormat="1" applyFont="1" applyFill="1" applyBorder="1" applyAlignment="1" applyProtection="1">
      <alignment horizontal="left" vertical="center" wrapText="1"/>
      <protection/>
    </xf>
    <xf numFmtId="186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186" fontId="1" fillId="33" borderId="12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 wrapText="1"/>
    </xf>
    <xf numFmtId="186" fontId="0" fillId="0" borderId="0" xfId="0" applyNumberFormat="1" applyAlignment="1">
      <alignment wrapText="1"/>
    </xf>
    <xf numFmtId="186" fontId="8" fillId="0" borderId="12" xfId="0" applyNumberFormat="1" applyFont="1" applyBorder="1" applyAlignment="1">
      <alignment horizontal="center" wrapText="1"/>
    </xf>
    <xf numFmtId="186" fontId="0" fillId="0" borderId="0" xfId="0" applyNumberFormat="1" applyFont="1" applyAlignment="1">
      <alignment wrapText="1"/>
    </xf>
    <xf numFmtId="186" fontId="9" fillId="0" borderId="12" xfId="0" applyNumberFormat="1" applyFont="1" applyBorder="1" applyAlignment="1">
      <alignment wrapText="1"/>
    </xf>
    <xf numFmtId="186" fontId="9" fillId="0" borderId="0" xfId="0" applyNumberFormat="1" applyFont="1" applyAlignment="1">
      <alignment wrapText="1"/>
    </xf>
    <xf numFmtId="0" fontId="4" fillId="33" borderId="22" xfId="36" applyNumberFormat="1" applyFont="1" applyFill="1" applyBorder="1" applyAlignment="1" applyProtection="1">
      <alignment horizontal="left" vertical="center" wrapText="1"/>
      <protection/>
    </xf>
    <xf numFmtId="0" fontId="4" fillId="33" borderId="23" xfId="36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61" fillId="33" borderId="12" xfId="36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>
      <alignment horizontal="center" vertical="center"/>
    </xf>
    <xf numFmtId="186" fontId="2" fillId="33" borderId="12" xfId="0" applyNumberFormat="1" applyFont="1" applyFill="1" applyBorder="1" applyAlignment="1">
      <alignment vertical="center" wrapText="1"/>
    </xf>
    <xf numFmtId="49" fontId="1" fillId="33" borderId="24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186" fontId="5" fillId="33" borderId="12" xfId="0" applyNumberFormat="1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0" fontId="6" fillId="33" borderId="12" xfId="36" applyNumberFormat="1" applyFont="1" applyFill="1" applyBorder="1" applyAlignment="1" applyProtection="1">
      <alignment vertical="center" wrapText="1"/>
      <protection/>
    </xf>
    <xf numFmtId="186" fontId="2" fillId="33" borderId="12" xfId="0" applyNumberFormat="1" applyFont="1" applyFill="1" applyBorder="1" applyAlignment="1">
      <alignment vertical="center"/>
    </xf>
    <xf numFmtId="0" fontId="4" fillId="33" borderId="12" xfId="36" applyNumberFormat="1" applyFont="1" applyFill="1" applyBorder="1" applyAlignment="1" applyProtection="1">
      <alignment vertical="center" wrapText="1"/>
      <protection/>
    </xf>
    <xf numFmtId="186" fontId="2" fillId="33" borderId="2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1" fillId="33" borderId="22" xfId="0" applyNumberFormat="1" applyFont="1" applyFill="1" applyBorder="1" applyAlignment="1">
      <alignment vertical="center"/>
    </xf>
    <xf numFmtId="186" fontId="1" fillId="33" borderId="12" xfId="0" applyNumberFormat="1" applyFont="1" applyFill="1" applyBorder="1" applyAlignment="1">
      <alignment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7" fillId="33" borderId="12" xfId="36" applyNumberFormat="1" applyFont="1" applyFill="1" applyBorder="1" applyAlignment="1" applyProtection="1">
      <alignment vertical="center" wrapText="1"/>
      <protection/>
    </xf>
    <xf numFmtId="49" fontId="1" fillId="33" borderId="24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186" fontId="2" fillId="33" borderId="12" xfId="0" applyNumberFormat="1" applyFont="1" applyFill="1" applyBorder="1" applyAlignment="1">
      <alignment horizontal="right" vertical="center" wrapText="1"/>
    </xf>
    <xf numFmtId="186" fontId="1" fillId="33" borderId="22" xfId="0" applyNumberFormat="1" applyFont="1" applyFill="1" applyBorder="1" applyAlignment="1">
      <alignment horizontal="right" vertical="center"/>
    </xf>
    <xf numFmtId="186" fontId="1" fillId="33" borderId="12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23" xfId="36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40" fillId="0" borderId="0" xfId="33" applyNumberFormat="1" applyBorder="1" applyProtection="1" quotePrefix="1">
      <alignment horizontal="left" vertical="center" wrapText="1"/>
      <protection/>
    </xf>
    <xf numFmtId="4" fontId="40" fillId="0" borderId="0" xfId="34" applyNumberFormat="1" applyBorder="1" applyProtection="1">
      <alignment horizontal="right" vertical="center" shrinkToFit="1"/>
      <protection/>
    </xf>
    <xf numFmtId="4" fontId="1" fillId="33" borderId="0" xfId="0" applyNumberFormat="1" applyFont="1" applyFill="1" applyBorder="1" applyAlignment="1">
      <alignment/>
    </xf>
    <xf numFmtId="49" fontId="4" fillId="33" borderId="25" xfId="0" applyNumberFormat="1" applyFont="1" applyFill="1" applyBorder="1" applyAlignment="1">
      <alignment horizontal="center" vertical="center"/>
    </xf>
    <xf numFmtId="186" fontId="5" fillId="33" borderId="12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0" fontId="63" fillId="33" borderId="28" xfId="35" applyNumberFormat="1" applyFont="1" applyFill="1" applyBorder="1" applyAlignment="1" applyProtection="1">
      <alignment horizontal="center" vertical="center" wrapText="1"/>
      <protection/>
    </xf>
    <xf numFmtId="0" fontId="63" fillId="33" borderId="29" xfId="35" applyNumberFormat="1" applyFont="1" applyFill="1" applyBorder="1" applyAlignment="1" applyProtection="1">
      <alignment horizontal="center" vertical="center" wrapText="1"/>
      <protection/>
    </xf>
    <xf numFmtId="0" fontId="63" fillId="33" borderId="26" xfId="35" applyNumberFormat="1" applyFont="1" applyFill="1" applyBorder="1" applyAlignment="1" applyProtection="1">
      <alignment horizontal="center" vertical="center" wrapText="1"/>
      <protection/>
    </xf>
    <xf numFmtId="0" fontId="63" fillId="33" borderId="27" xfId="3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59" fillId="33" borderId="23" xfId="36" applyNumberFormat="1" applyFont="1" applyFill="1" applyBorder="1" applyAlignment="1" applyProtection="1">
      <alignment horizontal="left" vertical="center" wrapText="1"/>
      <protection/>
    </xf>
    <xf numFmtId="0" fontId="59" fillId="33" borderId="24" xfId="36" applyNumberFormat="1" applyFont="1" applyFill="1" applyBorder="1" applyAlignment="1" applyProtection="1">
      <alignment horizontal="left" vertical="center" wrapText="1"/>
      <protection/>
    </xf>
    <xf numFmtId="0" fontId="59" fillId="33" borderId="22" xfId="36" applyNumberFormat="1" applyFont="1" applyFill="1" applyBorder="1" applyAlignment="1" applyProtection="1">
      <alignment horizontal="left" vertical="center" wrapText="1"/>
      <protection/>
    </xf>
    <xf numFmtId="0" fontId="4" fillId="33" borderId="23" xfId="36" applyNumberFormat="1" applyFont="1" applyFill="1" applyBorder="1" applyAlignment="1" applyProtection="1">
      <alignment horizontal="left" vertical="center" wrapText="1"/>
      <protection/>
    </xf>
    <xf numFmtId="0" fontId="4" fillId="33" borderId="22" xfId="36" applyNumberFormat="1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horizontal="right" vertical="center" wrapText="1"/>
    </xf>
    <xf numFmtId="0" fontId="63" fillId="33" borderId="30" xfId="35" applyNumberFormat="1" applyFont="1" applyFill="1" applyBorder="1" applyAlignment="1" applyProtection="1">
      <alignment horizontal="center" vertical="center" wrapText="1"/>
      <protection/>
    </xf>
    <xf numFmtId="0" fontId="63" fillId="33" borderId="31" xfId="35" applyNumberFormat="1" applyFont="1" applyFill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186" fontId="8" fillId="0" borderId="32" xfId="0" applyNumberFormat="1" applyFont="1" applyBorder="1" applyAlignment="1">
      <alignment wrapText="1"/>
    </xf>
    <xf numFmtId="186" fontId="9" fillId="34" borderId="33" xfId="0" applyNumberFormat="1" applyFont="1" applyFill="1" applyBorder="1" applyAlignment="1">
      <alignment wrapText="1"/>
    </xf>
    <xf numFmtId="186" fontId="8" fillId="0" borderId="34" xfId="0" applyNumberFormat="1" applyFont="1" applyBorder="1" applyAlignment="1">
      <alignment horizontal="center" wrapText="1"/>
    </xf>
    <xf numFmtId="186" fontId="9" fillId="34" borderId="32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186" fontId="8" fillId="0" borderId="12" xfId="0" applyNumberFormat="1" applyFont="1" applyBorder="1" applyAlignment="1">
      <alignment wrapText="1"/>
    </xf>
    <xf numFmtId="186" fontId="9" fillId="34" borderId="12" xfId="0" applyNumberFormat="1" applyFont="1" applyFill="1" applyBorder="1" applyAlignment="1">
      <alignment wrapText="1"/>
    </xf>
    <xf numFmtId="186" fontId="1" fillId="35" borderId="12" xfId="0" applyNumberFormat="1" applyFont="1" applyFill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0" fontId="8" fillId="35" borderId="12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186" fontId="8" fillId="0" borderId="35" xfId="0" applyNumberFormat="1" applyFont="1" applyBorder="1" applyAlignment="1">
      <alignment wrapText="1"/>
    </xf>
    <xf numFmtId="49" fontId="8" fillId="0" borderId="35" xfId="0" applyNumberFormat="1" applyFont="1" applyBorder="1" applyAlignment="1">
      <alignment horizontal="center" wrapText="1"/>
    </xf>
    <xf numFmtId="4" fontId="0" fillId="35" borderId="12" xfId="0" applyNumberFormat="1" applyFill="1" applyBorder="1" applyAlignment="1">
      <alignment wrapText="1"/>
    </xf>
    <xf numFmtId="4" fontId="8" fillId="35" borderId="12" xfId="0" applyNumberFormat="1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6" xfId="33"/>
    <cellStyle name="st28" xfId="34"/>
    <cellStyle name="xl25" xfId="35"/>
    <cellStyle name="xl3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45;&#1056;&#1045;&#1042;&#1050;&#1054;%20&#1054;.&#1042;\&#1055;&#1088;&#1086;&#1077;&#1082;&#1090;%20&#1073;&#1102;&#1076;&#1078;&#1077;&#1090;&#1072;%20&#1085;&#1072;%202021-2023%20&#1075;&#1075;%20&#1054;&#1050;&#1054;&#1053;&#1063;&#1040;&#1058;&#1045;&#1051;&#1068;&#1053;&#1067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01"/>
      <sheetName val="0702"/>
      <sheetName val="0703"/>
      <sheetName val="0707"/>
      <sheetName val="07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70" zoomScaleNormal="90" zoomScaleSheetLayoutView="70" zoomScalePageLayoutView="0" workbookViewId="0" topLeftCell="A1">
      <selection activeCell="W24" sqref="W24"/>
    </sheetView>
  </sheetViews>
  <sheetFormatPr defaultColWidth="9.140625" defaultRowHeight="12.75"/>
  <cols>
    <col min="1" max="1" width="5.8515625" style="8" customWidth="1"/>
    <col min="2" max="2" width="8.00390625" style="9" bestFit="1" customWidth="1"/>
    <col min="3" max="4" width="12.7109375" style="7" customWidth="1"/>
    <col min="5" max="5" width="12.140625" style="7" hidden="1" customWidth="1"/>
    <col min="6" max="6" width="11.7109375" style="8" bestFit="1" customWidth="1"/>
    <col min="7" max="8" width="11.7109375" style="8" customWidth="1"/>
    <col min="9" max="9" width="2.8515625" style="7" customWidth="1"/>
    <col min="10" max="10" width="10.7109375" style="34" hidden="1" customWidth="1"/>
    <col min="11" max="11" width="11.421875" style="34" hidden="1" customWidth="1"/>
    <col min="12" max="12" width="9.140625" style="7" customWidth="1"/>
    <col min="13" max="13" width="12.28125" style="7" bestFit="1" customWidth="1"/>
    <col min="14" max="14" width="13.7109375" style="7" customWidth="1"/>
    <col min="15" max="15" width="9.28125" style="7" bestFit="1" customWidth="1"/>
    <col min="16" max="16" width="12.421875" style="7" bestFit="1" customWidth="1"/>
    <col min="17" max="17" width="11.28125" style="7" customWidth="1"/>
    <col min="18" max="18" width="11.140625" style="7" customWidth="1"/>
    <col min="19" max="19" width="12.57421875" style="7" customWidth="1"/>
    <col min="20" max="20" width="4.28125" style="7" customWidth="1"/>
    <col min="21" max="21" width="12.28125" style="7" customWidth="1"/>
    <col min="22" max="22" width="12.421875" style="7" customWidth="1"/>
    <col min="23" max="23" width="14.8515625" style="7" customWidth="1"/>
    <col min="24" max="16384" width="9.140625" style="7" customWidth="1"/>
  </cols>
  <sheetData>
    <row r="1" spans="6:18" ht="12.75">
      <c r="F1" s="31" t="s">
        <v>43</v>
      </c>
      <c r="G1" s="31"/>
      <c r="H1" s="31"/>
      <c r="Q1" s="7" t="s">
        <v>43</v>
      </c>
      <c r="R1" s="7">
        <v>2021</v>
      </c>
    </row>
    <row r="2" spans="1:23" s="13" customFormat="1" ht="38.25">
      <c r="A2" s="19">
        <v>2021</v>
      </c>
      <c r="B2" s="12"/>
      <c r="C2" s="11" t="s">
        <v>40</v>
      </c>
      <c r="D2" s="11" t="s">
        <v>33</v>
      </c>
      <c r="E2" s="11" t="s">
        <v>39</v>
      </c>
      <c r="F2" s="106" t="s">
        <v>34</v>
      </c>
      <c r="G2" s="118">
        <v>611</v>
      </c>
      <c r="H2" s="112"/>
      <c r="J2" s="35" t="s">
        <v>41</v>
      </c>
      <c r="K2" s="35" t="s">
        <v>42</v>
      </c>
      <c r="L2" s="13">
        <v>2021</v>
      </c>
      <c r="N2" s="13" t="s">
        <v>40</v>
      </c>
      <c r="O2" s="13" t="s">
        <v>33</v>
      </c>
      <c r="P2" s="13" t="s">
        <v>39</v>
      </c>
      <c r="Q2" s="13" t="s">
        <v>34</v>
      </c>
      <c r="R2" s="13">
        <v>611</v>
      </c>
      <c r="S2" s="13" t="s">
        <v>90</v>
      </c>
      <c r="U2" s="117" t="s">
        <v>90</v>
      </c>
      <c r="V2" s="117">
        <v>611</v>
      </c>
      <c r="W2" s="117" t="s">
        <v>92</v>
      </c>
    </row>
    <row r="3" spans="1:23" ht="12.75">
      <c r="A3" s="15"/>
      <c r="B3" s="14" t="s">
        <v>36</v>
      </c>
      <c r="C3" s="21">
        <f>'0701'!F7</f>
        <v>446677.1</v>
      </c>
      <c r="D3" s="21">
        <f>'0701'!F12</f>
        <v>788.3</v>
      </c>
      <c r="E3" s="21"/>
      <c r="F3" s="107">
        <f>SUM(C3:E3)</f>
        <v>447465.39999999997</v>
      </c>
      <c r="G3" s="119">
        <f>'0701'!F10</f>
        <v>446074.1</v>
      </c>
      <c r="H3" s="113"/>
      <c r="J3" s="36"/>
      <c r="M3" s="7" t="s">
        <v>36</v>
      </c>
      <c r="N3" s="73">
        <v>263192.39999999997</v>
      </c>
      <c r="O3" s="73">
        <v>199.1</v>
      </c>
      <c r="P3" s="73">
        <v>0</v>
      </c>
      <c r="Q3" s="73">
        <v>263391.49999999994</v>
      </c>
      <c r="R3" s="73">
        <v>260912.39999999997</v>
      </c>
      <c r="S3" s="73">
        <v>263192.39999999997</v>
      </c>
      <c r="U3" s="121">
        <f>C3+S3</f>
        <v>709869.5</v>
      </c>
      <c r="V3" s="121">
        <f>G3+R3</f>
        <v>706986.5</v>
      </c>
      <c r="W3" s="121">
        <f>F3+Q3</f>
        <v>710856.8999999999</v>
      </c>
    </row>
    <row r="4" spans="1:23" ht="12.75">
      <c r="A4" s="16"/>
      <c r="B4" s="14" t="s">
        <v>37</v>
      </c>
      <c r="C4" s="21">
        <f>'0702'!F7</f>
        <v>592473.2000000001</v>
      </c>
      <c r="D4" s="21">
        <f>'0702'!F22</f>
        <v>1211.7</v>
      </c>
      <c r="E4" s="21"/>
      <c r="F4" s="107">
        <f>SUM(C4:E4)</f>
        <v>593684.9</v>
      </c>
      <c r="G4" s="119">
        <f>'0702'!F10</f>
        <v>519709.4</v>
      </c>
      <c r="H4" s="113"/>
      <c r="M4" s="7" t="s">
        <v>37</v>
      </c>
      <c r="N4" s="73">
        <v>205554</v>
      </c>
      <c r="O4" s="73">
        <v>361.9</v>
      </c>
      <c r="P4" s="73">
        <v>30</v>
      </c>
      <c r="Q4" s="73">
        <v>205945.9</v>
      </c>
      <c r="R4" s="73">
        <v>165245.1</v>
      </c>
      <c r="S4" s="73">
        <v>205584</v>
      </c>
      <c r="U4" s="121">
        <f>C4+S4</f>
        <v>798057.2000000001</v>
      </c>
      <c r="V4" s="121">
        <f>G4+R4</f>
        <v>684954.5</v>
      </c>
      <c r="W4" s="121">
        <f>F4+Q4</f>
        <v>799630.8</v>
      </c>
    </row>
    <row r="5" spans="1:23" ht="12.75">
      <c r="A5" s="16"/>
      <c r="B5" s="14" t="s">
        <v>84</v>
      </c>
      <c r="C5" s="21">
        <f>'0707'!F11</f>
        <v>2923.8</v>
      </c>
      <c r="D5" s="21">
        <v>0</v>
      </c>
      <c r="E5" s="21"/>
      <c r="F5" s="107">
        <f>SUM(C5:E5)</f>
        <v>2923.8</v>
      </c>
      <c r="G5" s="119"/>
      <c r="H5" s="113"/>
      <c r="M5" s="7" t="s">
        <v>91</v>
      </c>
      <c r="N5" s="73">
        <v>45695.7</v>
      </c>
      <c r="O5" s="73">
        <v>5.4</v>
      </c>
      <c r="P5" s="73">
        <v>0</v>
      </c>
      <c r="Q5" s="73">
        <v>45701.1</v>
      </c>
      <c r="R5" s="73">
        <v>45498.7</v>
      </c>
      <c r="S5" s="73">
        <v>45695.7</v>
      </c>
      <c r="U5" s="121">
        <f>C5+S5</f>
        <v>48619.5</v>
      </c>
      <c r="V5" s="121">
        <f>G5+R5</f>
        <v>45498.7</v>
      </c>
      <c r="W5" s="121">
        <f>F5+Q5</f>
        <v>48624.9</v>
      </c>
    </row>
    <row r="6" spans="1:23" ht="12.75">
      <c r="A6" s="16"/>
      <c r="B6" s="14" t="s">
        <v>38</v>
      </c>
      <c r="C6" s="21">
        <v>0</v>
      </c>
      <c r="D6" s="21">
        <f>'0709'!F7</f>
        <v>1900</v>
      </c>
      <c r="E6" s="21"/>
      <c r="F6" s="107">
        <f>SUM(C6:E6)</f>
        <v>1900</v>
      </c>
      <c r="G6" s="119"/>
      <c r="H6" s="113"/>
      <c r="M6" s="7" t="s">
        <v>84</v>
      </c>
      <c r="N6" s="73">
        <v>2425.6</v>
      </c>
      <c r="O6" s="73">
        <v>0</v>
      </c>
      <c r="P6" s="73">
        <v>8489.4</v>
      </c>
      <c r="Q6" s="73">
        <v>10915</v>
      </c>
      <c r="R6" s="73"/>
      <c r="S6" s="73">
        <v>10915</v>
      </c>
      <c r="U6" s="121">
        <f>C6+S6</f>
        <v>10915</v>
      </c>
      <c r="V6" s="121">
        <f>G6+R6</f>
        <v>0</v>
      </c>
      <c r="W6" s="121">
        <f>F6+Q6</f>
        <v>12815</v>
      </c>
    </row>
    <row r="7" spans="1:23" ht="12.75">
      <c r="A7" s="16"/>
      <c r="B7" s="14" t="s">
        <v>82</v>
      </c>
      <c r="C7" s="21">
        <v>0</v>
      </c>
      <c r="D7" s="21">
        <f>'1004'!F7</f>
        <v>79041.5</v>
      </c>
      <c r="E7" s="21"/>
      <c r="F7" s="107">
        <f>SUM(C7:E7)</f>
        <v>79041.5</v>
      </c>
      <c r="G7" s="119"/>
      <c r="H7" s="113"/>
      <c r="M7" s="7" t="s">
        <v>38</v>
      </c>
      <c r="N7" s="73">
        <v>45026.40000000001</v>
      </c>
      <c r="O7" s="73">
        <v>0</v>
      </c>
      <c r="P7" s="73">
        <v>0</v>
      </c>
      <c r="Q7" s="73">
        <v>45026.40000000001</v>
      </c>
      <c r="R7" s="73"/>
      <c r="S7" s="73">
        <v>45026.40000000001</v>
      </c>
      <c r="U7" s="121">
        <f>C7+S7</f>
        <v>45026.40000000001</v>
      </c>
      <c r="V7" s="121">
        <f>G7+R7</f>
        <v>0</v>
      </c>
      <c r="W7" s="121">
        <f>F7+Q7</f>
        <v>124067.90000000001</v>
      </c>
    </row>
    <row r="8" spans="1:23" s="10" customFormat="1" ht="13.5" thickBot="1">
      <c r="A8" s="25"/>
      <c r="B8" s="28" t="s">
        <v>35</v>
      </c>
      <c r="C8" s="27">
        <f>SUM(C3:C7)</f>
        <v>1042074.1000000001</v>
      </c>
      <c r="D8" s="27">
        <f>SUM(D3:D7)</f>
        <v>82941.5</v>
      </c>
      <c r="E8" s="27">
        <f>SUM(E3:E7)</f>
        <v>0</v>
      </c>
      <c r="F8" s="108">
        <f>SUM(F3:F7)</f>
        <v>1125015.6</v>
      </c>
      <c r="G8" s="108">
        <f>SUM(G3:G7)</f>
        <v>965783.5</v>
      </c>
      <c r="H8" s="114"/>
      <c r="J8" s="37"/>
      <c r="K8" s="37"/>
      <c r="L8" s="38"/>
      <c r="M8" s="10" t="s">
        <v>35</v>
      </c>
      <c r="N8" s="71">
        <v>561894.1</v>
      </c>
      <c r="O8" s="71">
        <v>566.4</v>
      </c>
      <c r="P8" s="71">
        <v>8519.4</v>
      </c>
      <c r="Q8" s="71">
        <v>570979.8999999999</v>
      </c>
      <c r="R8" s="71">
        <v>471656.2</v>
      </c>
      <c r="S8" s="71">
        <v>570413.5</v>
      </c>
      <c r="U8" s="122">
        <f>C8+S8</f>
        <v>1612487.6</v>
      </c>
      <c r="V8" s="122">
        <f>G8+R8</f>
        <v>1437439.7</v>
      </c>
      <c r="W8" s="122">
        <f>F8+Q8</f>
        <v>1695995.5</v>
      </c>
    </row>
    <row r="9" spans="1:23" s="13" customFormat="1" ht="39" thickTop="1">
      <c r="A9" s="20">
        <v>2022</v>
      </c>
      <c r="B9" s="23"/>
      <c r="C9" s="24" t="s">
        <v>40</v>
      </c>
      <c r="D9" s="24" t="s">
        <v>33</v>
      </c>
      <c r="E9" s="24" t="s">
        <v>39</v>
      </c>
      <c r="F9" s="109" t="s">
        <v>34</v>
      </c>
      <c r="G9" s="120">
        <v>611</v>
      </c>
      <c r="H9" s="116"/>
      <c r="J9" s="30"/>
      <c r="K9" s="30"/>
      <c r="L9" s="38">
        <v>2022</v>
      </c>
      <c r="N9" s="13" t="s">
        <v>40</v>
      </c>
      <c r="O9" s="13" t="s">
        <v>33</v>
      </c>
      <c r="P9" s="13" t="s">
        <v>39</v>
      </c>
      <c r="Q9" s="13" t="s">
        <v>34</v>
      </c>
      <c r="R9" s="13">
        <v>611</v>
      </c>
      <c r="S9" s="13" t="s">
        <v>90</v>
      </c>
      <c r="U9" s="117" t="s">
        <v>90</v>
      </c>
      <c r="V9" s="117">
        <v>611</v>
      </c>
      <c r="W9" s="117" t="s">
        <v>92</v>
      </c>
    </row>
    <row r="10" spans="1:23" ht="12.75">
      <c r="A10" s="15"/>
      <c r="B10" s="14" t="s">
        <v>36</v>
      </c>
      <c r="C10" s="21">
        <f>'0701'!G7</f>
        <v>468721.9</v>
      </c>
      <c r="D10" s="21">
        <f>'0701'!G12</f>
        <v>788.3</v>
      </c>
      <c r="E10" s="21"/>
      <c r="F10" s="107">
        <f>SUM(C10:E10)</f>
        <v>469510.2</v>
      </c>
      <c r="G10" s="119">
        <f>'0701'!G10</f>
        <v>468118.9</v>
      </c>
      <c r="H10" s="113"/>
      <c r="J10" s="38"/>
      <c r="K10" s="38"/>
      <c r="L10" s="38"/>
      <c r="M10" s="7" t="s">
        <v>36</v>
      </c>
      <c r="N10" s="73">
        <v>262463.19999999995</v>
      </c>
      <c r="O10" s="73">
        <v>199.1</v>
      </c>
      <c r="P10" s="73">
        <v>0</v>
      </c>
      <c r="Q10" s="73">
        <v>262662.29999999993</v>
      </c>
      <c r="R10" s="73">
        <v>262463.19999999995</v>
      </c>
      <c r="S10" s="73">
        <v>262463.19999999995</v>
      </c>
      <c r="U10" s="121">
        <f>C10+S10</f>
        <v>731185.1</v>
      </c>
      <c r="V10" s="121">
        <f>G10+R10</f>
        <v>730582.1</v>
      </c>
      <c r="W10" s="121">
        <f>F10+Q10</f>
        <v>732172.5</v>
      </c>
    </row>
    <row r="11" spans="1:23" ht="12.75">
      <c r="A11" s="16"/>
      <c r="B11" s="14" t="s">
        <v>37</v>
      </c>
      <c r="C11" s="21">
        <f>'0702'!G7</f>
        <v>589660.6000000001</v>
      </c>
      <c r="D11" s="21">
        <f>'0702'!G22</f>
        <v>1211.7</v>
      </c>
      <c r="E11" s="21"/>
      <c r="F11" s="107">
        <f>SUM(C11:E11)</f>
        <v>590872.3</v>
      </c>
      <c r="G11" s="119">
        <f>'0702'!G10</f>
        <v>565804.8</v>
      </c>
      <c r="H11" s="113"/>
      <c r="J11" s="30"/>
      <c r="K11" s="30"/>
      <c r="L11" s="38"/>
      <c r="M11" s="7" t="s">
        <v>37</v>
      </c>
      <c r="N11" s="73">
        <v>207554.5</v>
      </c>
      <c r="O11" s="73">
        <v>361.9</v>
      </c>
      <c r="P11" s="73">
        <v>30</v>
      </c>
      <c r="Q11" s="73">
        <v>207946.4</v>
      </c>
      <c r="R11" s="73">
        <v>167257.6</v>
      </c>
      <c r="S11" s="73">
        <v>207584.5</v>
      </c>
      <c r="U11" s="121">
        <f>C11+S11</f>
        <v>797245.1000000001</v>
      </c>
      <c r="V11" s="121">
        <f>G11+R11</f>
        <v>733062.4</v>
      </c>
      <c r="W11" s="121">
        <f>F11+Q11</f>
        <v>798818.7000000001</v>
      </c>
    </row>
    <row r="12" spans="1:23" ht="12.75">
      <c r="A12" s="16"/>
      <c r="B12" s="14" t="s">
        <v>84</v>
      </c>
      <c r="C12" s="21">
        <f>'0707'!G11</f>
        <v>2923.8</v>
      </c>
      <c r="D12" s="21">
        <v>0</v>
      </c>
      <c r="E12" s="21"/>
      <c r="F12" s="107">
        <f>SUM(C12:E12)</f>
        <v>2923.8</v>
      </c>
      <c r="G12" s="119"/>
      <c r="H12" s="113"/>
      <c r="J12" s="30"/>
      <c r="K12" s="30"/>
      <c r="L12" s="38"/>
      <c r="M12" s="7" t="s">
        <v>91</v>
      </c>
      <c r="N12" s="73">
        <v>48635.100000000006</v>
      </c>
      <c r="O12" s="73">
        <v>5.4</v>
      </c>
      <c r="P12" s="73">
        <v>0</v>
      </c>
      <c r="Q12" s="73">
        <v>48640.50000000001</v>
      </c>
      <c r="R12" s="73">
        <v>48441.100000000006</v>
      </c>
      <c r="S12" s="73">
        <v>48635.100000000006</v>
      </c>
      <c r="U12" s="121">
        <f>C12+S12</f>
        <v>51558.90000000001</v>
      </c>
      <c r="V12" s="121">
        <f>G12+R12</f>
        <v>48441.100000000006</v>
      </c>
      <c r="W12" s="121">
        <f>F12+Q12</f>
        <v>51564.30000000001</v>
      </c>
    </row>
    <row r="13" spans="1:23" ht="12.75">
      <c r="A13" s="16"/>
      <c r="B13" s="14" t="s">
        <v>38</v>
      </c>
      <c r="C13" s="21">
        <v>0</v>
      </c>
      <c r="D13" s="21">
        <f>'0709'!G7</f>
        <v>1900</v>
      </c>
      <c r="E13" s="21"/>
      <c r="F13" s="107">
        <f>SUM(C13:E13)</f>
        <v>1900</v>
      </c>
      <c r="G13" s="119"/>
      <c r="H13" s="113"/>
      <c r="J13" s="38"/>
      <c r="K13" s="38"/>
      <c r="L13" s="38"/>
      <c r="M13" s="7" t="s">
        <v>84</v>
      </c>
      <c r="N13" s="73">
        <v>2425.6</v>
      </c>
      <c r="O13" s="73">
        <v>0</v>
      </c>
      <c r="P13" s="73">
        <v>8576.599999999999</v>
      </c>
      <c r="Q13" s="73">
        <v>11002.199999999999</v>
      </c>
      <c r="R13" s="73"/>
      <c r="S13" s="73">
        <v>11002.199999999999</v>
      </c>
      <c r="U13" s="121">
        <f>C13+S13</f>
        <v>11002.199999999999</v>
      </c>
      <c r="V13" s="121">
        <f>G13+R13</f>
        <v>0</v>
      </c>
      <c r="W13" s="121">
        <f>F13+Q13</f>
        <v>12902.199999999999</v>
      </c>
    </row>
    <row r="14" spans="1:23" ht="12.75">
      <c r="A14" s="16"/>
      <c r="B14" s="14" t="s">
        <v>82</v>
      </c>
      <c r="C14" s="21">
        <v>0</v>
      </c>
      <c r="D14" s="21">
        <f>'1004'!H7</f>
        <v>79041.5</v>
      </c>
      <c r="E14" s="21"/>
      <c r="F14" s="107">
        <f>SUM(C14:E14)</f>
        <v>79041.5</v>
      </c>
      <c r="G14" s="119"/>
      <c r="H14" s="113"/>
      <c r="J14" s="30"/>
      <c r="K14" s="30"/>
      <c r="L14" s="38"/>
      <c r="M14" s="7" t="s">
        <v>38</v>
      </c>
      <c r="N14" s="73">
        <v>45447</v>
      </c>
      <c r="O14" s="73">
        <v>0</v>
      </c>
      <c r="P14" s="73">
        <v>0</v>
      </c>
      <c r="Q14" s="73">
        <v>45447</v>
      </c>
      <c r="R14" s="73"/>
      <c r="S14" s="73">
        <v>45447</v>
      </c>
      <c r="U14" s="121">
        <f>C14+S14</f>
        <v>45447</v>
      </c>
      <c r="V14" s="121">
        <f>G14+R14</f>
        <v>0</v>
      </c>
      <c r="W14" s="121">
        <f>F14+Q14</f>
        <v>124488.5</v>
      </c>
    </row>
    <row r="15" spans="1:23" s="10" customFormat="1" ht="13.5" thickBot="1">
      <c r="A15" s="25"/>
      <c r="B15" s="26" t="s">
        <v>35</v>
      </c>
      <c r="C15" s="27">
        <f>SUM(C10:C14)</f>
        <v>1061306.3</v>
      </c>
      <c r="D15" s="27">
        <f>SUM(D10:D14)</f>
        <v>82941.5</v>
      </c>
      <c r="E15" s="27">
        <f>SUM(E10:E14)</f>
        <v>0</v>
      </c>
      <c r="F15" s="108">
        <f>SUM(F10:F14)</f>
        <v>1144247.8</v>
      </c>
      <c r="G15" s="108">
        <f>SUM(G10:G14)</f>
        <v>1033923.7000000001</v>
      </c>
      <c r="H15" s="114"/>
      <c r="J15" s="37"/>
      <c r="K15" s="37"/>
      <c r="L15" s="38"/>
      <c r="M15" s="71" t="s">
        <v>35</v>
      </c>
      <c r="N15" s="71">
        <v>566525.3999999999</v>
      </c>
      <c r="O15" s="71">
        <v>566.4</v>
      </c>
      <c r="P15" s="71">
        <v>8606.599999999999</v>
      </c>
      <c r="Q15" s="71">
        <v>575698.3999999999</v>
      </c>
      <c r="R15" s="71">
        <v>478161.8999999999</v>
      </c>
      <c r="S15" s="71">
        <v>575131.9999999999</v>
      </c>
      <c r="U15" s="122">
        <f>C15+S15</f>
        <v>1636438.2999999998</v>
      </c>
      <c r="V15" s="122">
        <f>G15+R15</f>
        <v>1512085.6</v>
      </c>
      <c r="W15" s="122">
        <f>F15+Q15</f>
        <v>1719946.2</v>
      </c>
    </row>
    <row r="16" spans="1:23" s="13" customFormat="1" ht="39" thickTop="1">
      <c r="A16" s="20">
        <v>2023</v>
      </c>
      <c r="B16" s="23"/>
      <c r="C16" s="24" t="s">
        <v>40</v>
      </c>
      <c r="D16" s="24" t="s">
        <v>33</v>
      </c>
      <c r="E16" s="24" t="s">
        <v>39</v>
      </c>
      <c r="F16" s="109" t="s">
        <v>34</v>
      </c>
      <c r="G16" s="120">
        <v>611</v>
      </c>
      <c r="H16" s="116"/>
      <c r="J16" s="38"/>
      <c r="K16" s="38"/>
      <c r="L16" s="38">
        <v>2023</v>
      </c>
      <c r="M16" s="72"/>
      <c r="N16" s="72" t="s">
        <v>40</v>
      </c>
      <c r="O16" s="72" t="s">
        <v>33</v>
      </c>
      <c r="P16" s="72" t="s">
        <v>39</v>
      </c>
      <c r="Q16" s="13" t="s">
        <v>34</v>
      </c>
      <c r="R16" s="13">
        <v>611</v>
      </c>
      <c r="S16" s="13" t="s">
        <v>90</v>
      </c>
      <c r="U16" s="117" t="s">
        <v>90</v>
      </c>
      <c r="V16" s="117">
        <v>611</v>
      </c>
      <c r="W16" s="117" t="s">
        <v>92</v>
      </c>
    </row>
    <row r="17" spans="1:23" ht="12.75">
      <c r="A17" s="15"/>
      <c r="B17" s="14" t="s">
        <v>36</v>
      </c>
      <c r="C17" s="21">
        <f>'0701'!H7</f>
        <v>484276.2</v>
      </c>
      <c r="D17" s="21">
        <f>'0701'!H12</f>
        <v>788.3</v>
      </c>
      <c r="E17" s="21"/>
      <c r="F17" s="107">
        <f>SUM(C17:E17)</f>
        <v>485064.5</v>
      </c>
      <c r="G17" s="119">
        <f>'0701'!H10</f>
        <v>483673.2</v>
      </c>
      <c r="H17" s="113"/>
      <c r="J17" s="30"/>
      <c r="K17" s="30"/>
      <c r="L17" s="38"/>
      <c r="M17" s="73" t="s">
        <v>36</v>
      </c>
      <c r="N17" s="73">
        <v>264510.1</v>
      </c>
      <c r="O17" s="73">
        <v>199.1</v>
      </c>
      <c r="P17" s="73">
        <v>0</v>
      </c>
      <c r="Q17" s="73">
        <v>264709.19999999995</v>
      </c>
      <c r="R17" s="73">
        <v>264510.1</v>
      </c>
      <c r="S17" s="73">
        <v>264510.1</v>
      </c>
      <c r="U17" s="121">
        <f>C17+S17</f>
        <v>748786.3</v>
      </c>
      <c r="V17" s="121">
        <f>G17+R17</f>
        <v>748183.3</v>
      </c>
      <c r="W17" s="121">
        <f>F17+Q17</f>
        <v>749773.7</v>
      </c>
    </row>
    <row r="18" spans="1:23" ht="12.75">
      <c r="A18" s="16"/>
      <c r="B18" s="14" t="s">
        <v>37</v>
      </c>
      <c r="C18" s="21">
        <f>'0702'!H7</f>
        <v>606715.9</v>
      </c>
      <c r="D18" s="21">
        <f>'0702'!H22</f>
        <v>1211.7</v>
      </c>
      <c r="E18" s="21"/>
      <c r="F18" s="107">
        <f>SUM(C18:E18)</f>
        <v>607927.6</v>
      </c>
      <c r="G18" s="119">
        <f>'0702'!H10</f>
        <v>582860.1</v>
      </c>
      <c r="H18" s="113"/>
      <c r="J18" s="38"/>
      <c r="K18" s="38"/>
      <c r="L18" s="38"/>
      <c r="M18" s="73" t="s">
        <v>37</v>
      </c>
      <c r="N18" s="73">
        <v>209656.39999999997</v>
      </c>
      <c r="O18" s="73">
        <v>361.9</v>
      </c>
      <c r="P18" s="73">
        <v>30</v>
      </c>
      <c r="Q18" s="73">
        <v>210048.29999999996</v>
      </c>
      <c r="R18" s="73">
        <v>169323.8</v>
      </c>
      <c r="S18" s="73">
        <v>209686.39999999997</v>
      </c>
      <c r="U18" s="121">
        <f>C18+S18</f>
        <v>816402.3</v>
      </c>
      <c r="V18" s="121">
        <f>G18+R18</f>
        <v>752183.8999999999</v>
      </c>
      <c r="W18" s="121">
        <f>F18+Q18</f>
        <v>817975.8999999999</v>
      </c>
    </row>
    <row r="19" spans="1:23" ht="12.75">
      <c r="A19" s="16"/>
      <c r="B19" s="14" t="s">
        <v>84</v>
      </c>
      <c r="C19" s="21">
        <f>'0707'!H11</f>
        <v>2923.8</v>
      </c>
      <c r="D19" s="21">
        <v>0</v>
      </c>
      <c r="E19" s="21"/>
      <c r="F19" s="107">
        <f>SUM(C19:E19)</f>
        <v>2923.8</v>
      </c>
      <c r="G19" s="119"/>
      <c r="H19" s="113"/>
      <c r="J19" s="38"/>
      <c r="K19" s="38"/>
      <c r="L19" s="38"/>
      <c r="M19" s="73" t="s">
        <v>91</v>
      </c>
      <c r="N19" s="73">
        <v>51018</v>
      </c>
      <c r="O19" s="73">
        <v>5.4</v>
      </c>
      <c r="P19" s="73">
        <v>0</v>
      </c>
      <c r="Q19" s="73">
        <v>51023.4</v>
      </c>
      <c r="R19" s="73">
        <v>50824</v>
      </c>
      <c r="S19" s="73">
        <v>51018</v>
      </c>
      <c r="U19" s="121">
        <f>C19+S19</f>
        <v>53941.8</v>
      </c>
      <c r="V19" s="121">
        <f>G19+R19</f>
        <v>50824</v>
      </c>
      <c r="W19" s="121">
        <f>F19+Q19</f>
        <v>53947.200000000004</v>
      </c>
    </row>
    <row r="20" spans="1:23" ht="12.75">
      <c r="A20" s="16"/>
      <c r="B20" s="14" t="s">
        <v>38</v>
      </c>
      <c r="C20" s="21">
        <v>0</v>
      </c>
      <c r="D20" s="21">
        <f>'0709'!H7</f>
        <v>1900</v>
      </c>
      <c r="E20" s="21"/>
      <c r="F20" s="107">
        <f>SUM(C20:E20)</f>
        <v>1900</v>
      </c>
      <c r="G20" s="119"/>
      <c r="H20" s="113"/>
      <c r="J20" s="30"/>
      <c r="K20" s="30"/>
      <c r="L20" s="38"/>
      <c r="M20" s="7" t="s">
        <v>84</v>
      </c>
      <c r="N20" s="111">
        <v>2425.6</v>
      </c>
      <c r="O20" s="73">
        <v>0</v>
      </c>
      <c r="P20" s="73">
        <v>8791</v>
      </c>
      <c r="Q20" s="73">
        <v>11216.6</v>
      </c>
      <c r="R20" s="73"/>
      <c r="S20" s="73">
        <v>11216.6</v>
      </c>
      <c r="U20" s="121">
        <f>C20+S20</f>
        <v>11216.6</v>
      </c>
      <c r="V20" s="121">
        <f>G20+R20</f>
        <v>0</v>
      </c>
      <c r="W20" s="121">
        <f>F20+Q20</f>
        <v>13116.6</v>
      </c>
    </row>
    <row r="21" spans="1:23" ht="12.75">
      <c r="A21" s="16"/>
      <c r="B21" s="14" t="s">
        <v>82</v>
      </c>
      <c r="C21" s="21">
        <v>0</v>
      </c>
      <c r="D21" s="21">
        <f>'1004'!H7</f>
        <v>79041.5</v>
      </c>
      <c r="E21" s="21"/>
      <c r="F21" s="107">
        <f>SUM(C21:E21)</f>
        <v>79041.5</v>
      </c>
      <c r="G21" s="119"/>
      <c r="H21" s="113"/>
      <c r="J21" s="38"/>
      <c r="K21" s="38"/>
      <c r="L21" s="38"/>
      <c r="M21" s="7" t="s">
        <v>38</v>
      </c>
      <c r="N21" s="73">
        <v>47090.600000000006</v>
      </c>
      <c r="O21" s="73">
        <v>0</v>
      </c>
      <c r="P21" s="73">
        <v>0</v>
      </c>
      <c r="Q21" s="73">
        <v>47090.600000000006</v>
      </c>
      <c r="R21" s="73"/>
      <c r="S21" s="73">
        <v>47090.600000000006</v>
      </c>
      <c r="U21" s="121">
        <f>C21+S21</f>
        <v>47090.600000000006</v>
      </c>
      <c r="V21" s="121">
        <f>G21+R21</f>
        <v>0</v>
      </c>
      <c r="W21" s="121">
        <f>F21+Q21</f>
        <v>126132.1</v>
      </c>
    </row>
    <row r="22" spans="1:23" s="10" customFormat="1" ht="12.75">
      <c r="A22" s="17"/>
      <c r="B22" s="18" t="s">
        <v>35</v>
      </c>
      <c r="C22" s="22">
        <f>SUM(C17:C21)</f>
        <v>1093915.9000000001</v>
      </c>
      <c r="D22" s="22">
        <f>SUM(D17:D21)</f>
        <v>82941.5</v>
      </c>
      <c r="E22" s="22">
        <f>SUM(E17:E21)</f>
        <v>0</v>
      </c>
      <c r="F22" s="110">
        <f>SUM(F17:F21)</f>
        <v>1176857.4000000001</v>
      </c>
      <c r="G22" s="110">
        <f>SUM(G17:G21)</f>
        <v>1066533.3</v>
      </c>
      <c r="H22" s="114"/>
      <c r="J22" s="37"/>
      <c r="K22" s="37"/>
      <c r="L22" s="38"/>
      <c r="M22" s="10" t="s">
        <v>35</v>
      </c>
      <c r="N22" s="71">
        <v>574700.7</v>
      </c>
      <c r="O22" s="71">
        <v>566.4</v>
      </c>
      <c r="P22" s="71">
        <v>8821</v>
      </c>
      <c r="Q22" s="71">
        <v>584088.0999999999</v>
      </c>
      <c r="R22" s="71">
        <v>484657.89999999997</v>
      </c>
      <c r="S22" s="71">
        <v>583521.7</v>
      </c>
      <c r="U22" s="122">
        <f>C22+S22</f>
        <v>1677437.6</v>
      </c>
      <c r="V22" s="122">
        <f>G22+R22</f>
        <v>1551191.2</v>
      </c>
      <c r="W22" s="122">
        <f>F22+Q22</f>
        <v>1760945.5</v>
      </c>
    </row>
    <row r="24" ht="12.75">
      <c r="A24" s="69" t="s">
        <v>76</v>
      </c>
    </row>
    <row r="25" ht="12.75">
      <c r="A25" s="69" t="s">
        <v>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view="pageBreakPreview" zoomScaleSheetLayoutView="100" zoomScalePageLayoutView="0" workbookViewId="0" topLeftCell="A1">
      <selection activeCell="F10" sqref="F10:H10"/>
    </sheetView>
  </sheetViews>
  <sheetFormatPr defaultColWidth="9.140625" defaultRowHeight="12.75"/>
  <cols>
    <col min="1" max="1" width="6.28125" style="41" customWidth="1"/>
    <col min="2" max="2" width="8.140625" style="41" customWidth="1"/>
    <col min="3" max="3" width="14.57421875" style="41" customWidth="1"/>
    <col min="4" max="4" width="60.57421875" style="41" customWidth="1"/>
    <col min="5" max="5" width="9.28125" style="41" customWidth="1"/>
    <col min="6" max="8" width="12.57421875" style="41" bestFit="1" customWidth="1"/>
    <col min="9" max="16384" width="9.140625" style="41" customWidth="1"/>
  </cols>
  <sheetData>
    <row r="1" spans="1:6" ht="15.75">
      <c r="A1" s="87" t="s">
        <v>13</v>
      </c>
      <c r="B1" s="87"/>
      <c r="C1" s="87"/>
      <c r="D1" s="87"/>
      <c r="E1" s="87"/>
      <c r="F1" s="87"/>
    </row>
    <row r="2" spans="1:6" ht="11.25" customHeight="1">
      <c r="A2" s="42"/>
      <c r="B2" s="42"/>
      <c r="C2" s="42"/>
      <c r="D2" s="42"/>
      <c r="E2" s="42"/>
      <c r="F2" s="42"/>
    </row>
    <row r="3" spans="1:8" ht="15.75">
      <c r="A3" s="87" t="s">
        <v>73</v>
      </c>
      <c r="B3" s="87"/>
      <c r="C3" s="87"/>
      <c r="D3" s="87"/>
      <c r="E3" s="87"/>
      <c r="F3" s="87"/>
      <c r="G3" s="87"/>
      <c r="H3" s="87"/>
    </row>
    <row r="4" spans="1:8" ht="15.75">
      <c r="A4" s="43"/>
      <c r="B4" s="43"/>
      <c r="C4" s="43"/>
      <c r="D4" s="43"/>
      <c r="E4" s="43"/>
      <c r="F4" s="43"/>
      <c r="G4" s="43"/>
      <c r="H4" s="41" t="s">
        <v>0</v>
      </c>
    </row>
    <row r="5" spans="1:8" ht="15.75">
      <c r="A5" s="88" t="s">
        <v>8</v>
      </c>
      <c r="B5" s="89"/>
      <c r="C5" s="83" t="s">
        <v>5</v>
      </c>
      <c r="D5" s="83"/>
      <c r="E5" s="92" t="s">
        <v>3</v>
      </c>
      <c r="F5" s="83">
        <v>2021</v>
      </c>
      <c r="G5" s="83">
        <v>2022</v>
      </c>
      <c r="H5" s="83">
        <v>2023</v>
      </c>
    </row>
    <row r="6" spans="1:8" ht="31.5" customHeight="1">
      <c r="A6" s="90"/>
      <c r="B6" s="91"/>
      <c r="C6" s="44" t="s">
        <v>12</v>
      </c>
      <c r="D6" s="44" t="s">
        <v>7</v>
      </c>
      <c r="E6" s="92"/>
      <c r="F6" s="83"/>
      <c r="G6" s="83"/>
      <c r="H6" s="83"/>
    </row>
    <row r="7" spans="1:8" s="42" customFormat="1" ht="42.75">
      <c r="A7" s="45" t="s">
        <v>11</v>
      </c>
      <c r="B7" s="45" t="s">
        <v>10</v>
      </c>
      <c r="C7" s="46" t="s">
        <v>16</v>
      </c>
      <c r="D7" s="47" t="s">
        <v>15</v>
      </c>
      <c r="E7" s="48" t="s">
        <v>21</v>
      </c>
      <c r="F7" s="49">
        <f aca="true" t="shared" si="0" ref="F7:H8">F8</f>
        <v>446677.1</v>
      </c>
      <c r="G7" s="49">
        <f t="shared" si="0"/>
        <v>468721.9</v>
      </c>
      <c r="H7" s="49">
        <f t="shared" si="0"/>
        <v>484276.2</v>
      </c>
    </row>
    <row r="8" spans="1:8" s="42" customFormat="1" ht="28.5">
      <c r="A8" s="50"/>
      <c r="B8" s="50"/>
      <c r="C8" s="46" t="s">
        <v>18</v>
      </c>
      <c r="D8" s="47" t="s">
        <v>17</v>
      </c>
      <c r="E8" s="48" t="s">
        <v>21</v>
      </c>
      <c r="F8" s="49">
        <f t="shared" si="0"/>
        <v>446677.1</v>
      </c>
      <c r="G8" s="49">
        <f t="shared" si="0"/>
        <v>468721.9</v>
      </c>
      <c r="H8" s="49">
        <f t="shared" si="0"/>
        <v>484276.2</v>
      </c>
    </row>
    <row r="9" spans="1:8" ht="30">
      <c r="A9" s="50"/>
      <c r="B9" s="50"/>
      <c r="C9" s="51" t="s">
        <v>20</v>
      </c>
      <c r="D9" s="5" t="s">
        <v>19</v>
      </c>
      <c r="E9" s="6" t="s">
        <v>21</v>
      </c>
      <c r="F9" s="52">
        <f>SUM(F10:F11)</f>
        <v>446677.1</v>
      </c>
      <c r="G9" s="52">
        <f>SUM(G10:G11)</f>
        <v>468721.9</v>
      </c>
      <c r="H9" s="52">
        <f>SUM(H10:H11)</f>
        <v>484276.2</v>
      </c>
    </row>
    <row r="10" spans="1:8" ht="60">
      <c r="A10" s="50"/>
      <c r="B10" s="50"/>
      <c r="C10" s="51" t="s">
        <v>46</v>
      </c>
      <c r="D10" s="2" t="s">
        <v>45</v>
      </c>
      <c r="E10" s="3" t="s">
        <v>14</v>
      </c>
      <c r="F10" s="115">
        <v>446074.1</v>
      </c>
      <c r="G10" s="115">
        <v>468118.9</v>
      </c>
      <c r="H10" s="115">
        <v>483673.2</v>
      </c>
    </row>
    <row r="11" spans="1:8" ht="45">
      <c r="A11" s="50"/>
      <c r="B11" s="50"/>
      <c r="C11" s="51" t="s">
        <v>48</v>
      </c>
      <c r="D11" s="2" t="s">
        <v>49</v>
      </c>
      <c r="E11" s="3" t="s">
        <v>50</v>
      </c>
      <c r="F11" s="32">
        <v>603</v>
      </c>
      <c r="G11" s="32">
        <v>603</v>
      </c>
      <c r="H11" s="32">
        <v>603</v>
      </c>
    </row>
    <row r="12" spans="1:8" ht="28.5">
      <c r="A12" s="50"/>
      <c r="B12" s="50"/>
      <c r="C12" s="51" t="s">
        <v>54</v>
      </c>
      <c r="D12" s="54" t="s">
        <v>53</v>
      </c>
      <c r="E12" s="48" t="s">
        <v>21</v>
      </c>
      <c r="F12" s="55">
        <f>F13</f>
        <v>788.3</v>
      </c>
      <c r="G12" s="55">
        <f>G13</f>
        <v>788.3</v>
      </c>
      <c r="H12" s="55">
        <f>H13</f>
        <v>788.3</v>
      </c>
    </row>
    <row r="13" spans="1:8" ht="60">
      <c r="A13" s="59"/>
      <c r="B13" s="59"/>
      <c r="C13" s="51" t="s">
        <v>57</v>
      </c>
      <c r="D13" s="56" t="s">
        <v>55</v>
      </c>
      <c r="E13" s="3" t="s">
        <v>22</v>
      </c>
      <c r="F13" s="32">
        <v>788.3</v>
      </c>
      <c r="G13" s="32">
        <v>788.3</v>
      </c>
      <c r="H13" s="32">
        <v>788.3</v>
      </c>
    </row>
    <row r="14" spans="1:8" ht="21" customHeight="1">
      <c r="A14" s="84" t="s">
        <v>1</v>
      </c>
      <c r="B14" s="85"/>
      <c r="C14" s="85"/>
      <c r="D14" s="85"/>
      <c r="E14" s="86"/>
      <c r="F14" s="57">
        <f>F7+F12</f>
        <v>447465.39999999997</v>
      </c>
      <c r="G14" s="57">
        <f>G7+G12</f>
        <v>469510.2</v>
      </c>
      <c r="H14" s="57">
        <f>H7+H12</f>
        <v>485064.5</v>
      </c>
    </row>
    <row r="15" spans="2:3" ht="15.75">
      <c r="B15" s="58"/>
      <c r="C15" s="58"/>
    </row>
    <row r="16" spans="1:6" ht="15.75">
      <c r="A16" s="82" t="s">
        <v>56</v>
      </c>
      <c r="B16" s="82"/>
      <c r="C16" s="82"/>
      <c r="D16" s="82"/>
      <c r="E16" s="82"/>
      <c r="F16" s="82"/>
    </row>
  </sheetData>
  <sheetProtection/>
  <mergeCells count="10">
    <mergeCell ref="A16:F16"/>
    <mergeCell ref="H5:H6"/>
    <mergeCell ref="A14:E14"/>
    <mergeCell ref="A1:F1"/>
    <mergeCell ref="A5:B6"/>
    <mergeCell ref="C5:D5"/>
    <mergeCell ref="E5:E6"/>
    <mergeCell ref="F5:F6"/>
    <mergeCell ref="A3:H3"/>
    <mergeCell ref="G5:G6"/>
  </mergeCells>
  <printOptions/>
  <pageMargins left="0.5905511811023623" right="0.3937007874015748" top="0.3937007874015748" bottom="0.3937007874015748" header="0.3937007874015748" footer="0.3937007874015748"/>
  <pageSetup fitToHeight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SheetLayoutView="100" zoomScalePageLayoutView="0" workbookViewId="0" topLeftCell="A4">
      <selection activeCell="E10" sqref="E1:E16384"/>
    </sheetView>
  </sheetViews>
  <sheetFormatPr defaultColWidth="9.140625" defaultRowHeight="12.75"/>
  <cols>
    <col min="1" max="1" width="6.28125" style="41" customWidth="1"/>
    <col min="2" max="2" width="7.140625" style="41" customWidth="1"/>
    <col min="3" max="3" width="14.57421875" style="41" customWidth="1"/>
    <col min="4" max="4" width="60.57421875" style="41" customWidth="1"/>
    <col min="5" max="5" width="9.28125" style="41" customWidth="1"/>
    <col min="6" max="8" width="12.57421875" style="41" bestFit="1" customWidth="1"/>
    <col min="9" max="9" width="9.140625" style="74" customWidth="1"/>
    <col min="10" max="10" width="13.140625" style="74" bestFit="1" customWidth="1"/>
    <col min="11" max="11" width="9.140625" style="74" customWidth="1"/>
    <col min="12" max="16384" width="9.140625" style="41" customWidth="1"/>
  </cols>
  <sheetData>
    <row r="1" spans="1:6" ht="15.75">
      <c r="A1" s="87" t="s">
        <v>13</v>
      </c>
      <c r="B1" s="87"/>
      <c r="C1" s="87"/>
      <c r="D1" s="87"/>
      <c r="E1" s="87"/>
      <c r="F1" s="87"/>
    </row>
    <row r="2" spans="1:6" ht="7.5" customHeight="1">
      <c r="A2" s="42"/>
      <c r="B2" s="42"/>
      <c r="C2" s="42"/>
      <c r="D2" s="42"/>
      <c r="E2" s="42"/>
      <c r="F2" s="42"/>
    </row>
    <row r="3" spans="1:8" ht="15.75">
      <c r="A3" s="87" t="s">
        <v>73</v>
      </c>
      <c r="B3" s="87"/>
      <c r="C3" s="87"/>
      <c r="D3" s="87"/>
      <c r="E3" s="87"/>
      <c r="F3" s="87"/>
      <c r="G3" s="87"/>
      <c r="H3" s="87"/>
    </row>
    <row r="4" spans="1:8" ht="15.75">
      <c r="A4" s="43"/>
      <c r="B4" s="43"/>
      <c r="C4" s="43"/>
      <c r="D4" s="43"/>
      <c r="E4" s="43"/>
      <c r="F4" s="43"/>
      <c r="G4" s="43"/>
      <c r="H4" s="41" t="s">
        <v>0</v>
      </c>
    </row>
    <row r="5" spans="1:8" ht="15.75">
      <c r="A5" s="88" t="s">
        <v>8</v>
      </c>
      <c r="B5" s="89"/>
      <c r="C5" s="83" t="s">
        <v>5</v>
      </c>
      <c r="D5" s="83"/>
      <c r="E5" s="92" t="s">
        <v>3</v>
      </c>
      <c r="F5" s="83">
        <v>2021</v>
      </c>
      <c r="G5" s="83">
        <v>2022</v>
      </c>
      <c r="H5" s="83">
        <v>2023</v>
      </c>
    </row>
    <row r="6" spans="1:8" ht="31.5" customHeight="1">
      <c r="A6" s="90"/>
      <c r="B6" s="91"/>
      <c r="C6" s="44" t="s">
        <v>12</v>
      </c>
      <c r="D6" s="44" t="s">
        <v>7</v>
      </c>
      <c r="E6" s="92"/>
      <c r="F6" s="83"/>
      <c r="G6" s="83"/>
      <c r="H6" s="83"/>
    </row>
    <row r="7" spans="1:11" s="42" customFormat="1" ht="42.75">
      <c r="A7" s="45" t="s">
        <v>11</v>
      </c>
      <c r="B7" s="45" t="s">
        <v>9</v>
      </c>
      <c r="C7" s="46" t="s">
        <v>16</v>
      </c>
      <c r="D7" s="47" t="s">
        <v>15</v>
      </c>
      <c r="E7" s="48" t="s">
        <v>21</v>
      </c>
      <c r="F7" s="49">
        <f>F8</f>
        <v>592473.2000000001</v>
      </c>
      <c r="G7" s="49">
        <f>G8</f>
        <v>589660.6000000001</v>
      </c>
      <c r="H7" s="49">
        <f>H8</f>
        <v>606715.9</v>
      </c>
      <c r="I7" s="75"/>
      <c r="J7" s="75"/>
      <c r="K7" s="75"/>
    </row>
    <row r="8" spans="1:11" s="42" customFormat="1" ht="28.5">
      <c r="A8" s="50"/>
      <c r="B8" s="50"/>
      <c r="C8" s="46" t="s">
        <v>24</v>
      </c>
      <c r="D8" s="47" t="s">
        <v>23</v>
      </c>
      <c r="E8" s="48" t="s">
        <v>21</v>
      </c>
      <c r="F8" s="49">
        <f>F9+F15+F20+F18</f>
        <v>592473.2000000001</v>
      </c>
      <c r="G8" s="49">
        <f>G9+G15+G20+G18</f>
        <v>589660.6000000001</v>
      </c>
      <c r="H8" s="49">
        <f>H9+H15+H20+H18</f>
        <v>606715.9</v>
      </c>
      <c r="I8" s="75"/>
      <c r="J8" s="75"/>
      <c r="K8" s="75"/>
    </row>
    <row r="9" spans="1:8" ht="45">
      <c r="A9" s="50"/>
      <c r="B9" s="50"/>
      <c r="C9" s="51" t="s">
        <v>26</v>
      </c>
      <c r="D9" s="5" t="s">
        <v>25</v>
      </c>
      <c r="E9" s="6" t="s">
        <v>21</v>
      </c>
      <c r="F9" s="52">
        <f>SUM(F10:F14)</f>
        <v>543565.2000000001</v>
      </c>
      <c r="G9" s="52">
        <f>SUM(G10:G14)</f>
        <v>589660.6000000001</v>
      </c>
      <c r="H9" s="52">
        <f>SUM(H10:H14)</f>
        <v>606715.9</v>
      </c>
    </row>
    <row r="10" spans="1:11" ht="28.5" customHeight="1">
      <c r="A10" s="50"/>
      <c r="B10" s="50"/>
      <c r="C10" s="93" t="s">
        <v>47</v>
      </c>
      <c r="D10" s="96" t="s">
        <v>44</v>
      </c>
      <c r="E10" s="3" t="s">
        <v>14</v>
      </c>
      <c r="F10" s="115">
        <f>538579-SUM(F11:F13)</f>
        <v>519709.4</v>
      </c>
      <c r="G10" s="115">
        <f>584674.4-SUM(G11:G13)</f>
        <v>565804.8</v>
      </c>
      <c r="H10" s="115">
        <f>601729.7-SUM(H11:H13)</f>
        <v>582860.1</v>
      </c>
      <c r="J10" s="76"/>
      <c r="K10" s="76"/>
    </row>
    <row r="11" spans="1:10" ht="28.5" customHeight="1">
      <c r="A11" s="50"/>
      <c r="B11" s="50"/>
      <c r="C11" s="94"/>
      <c r="D11" s="97"/>
      <c r="E11" s="3" t="s">
        <v>4</v>
      </c>
      <c r="F11" s="32">
        <v>14356.9</v>
      </c>
      <c r="G11" s="32">
        <v>14356.9</v>
      </c>
      <c r="H11" s="32">
        <v>14356.9</v>
      </c>
      <c r="J11" s="76"/>
    </row>
    <row r="12" spans="1:8" ht="28.5" customHeight="1">
      <c r="A12" s="50"/>
      <c r="B12" s="50"/>
      <c r="C12" s="94"/>
      <c r="D12" s="97"/>
      <c r="E12" s="3" t="s">
        <v>6</v>
      </c>
      <c r="F12" s="32">
        <v>4335.8</v>
      </c>
      <c r="G12" s="32">
        <v>4335.8</v>
      </c>
      <c r="H12" s="32">
        <v>4335.8</v>
      </c>
    </row>
    <row r="13" spans="1:8" ht="28.5" customHeight="1">
      <c r="A13" s="50"/>
      <c r="B13" s="50"/>
      <c r="C13" s="95"/>
      <c r="D13" s="98"/>
      <c r="E13" s="3" t="s">
        <v>2</v>
      </c>
      <c r="F13" s="32">
        <v>176.9</v>
      </c>
      <c r="G13" s="32">
        <v>176.9</v>
      </c>
      <c r="H13" s="32">
        <v>176.9</v>
      </c>
    </row>
    <row r="14" spans="1:8" ht="90">
      <c r="A14" s="50"/>
      <c r="B14" s="50"/>
      <c r="C14" s="53" t="s">
        <v>52</v>
      </c>
      <c r="D14" s="39" t="s">
        <v>51</v>
      </c>
      <c r="E14" s="3" t="s">
        <v>50</v>
      </c>
      <c r="F14" s="32">
        <v>4986.2</v>
      </c>
      <c r="G14" s="32">
        <v>4986.2</v>
      </c>
      <c r="H14" s="32">
        <v>4986.2</v>
      </c>
    </row>
    <row r="15" spans="1:8" ht="30">
      <c r="A15" s="50"/>
      <c r="B15" s="50"/>
      <c r="C15" s="51" t="s">
        <v>30</v>
      </c>
      <c r="D15" s="62" t="s">
        <v>29</v>
      </c>
      <c r="E15" s="6" t="s">
        <v>21</v>
      </c>
      <c r="F15" s="52">
        <f>SUM(F16:F17)</f>
        <v>817</v>
      </c>
      <c r="G15" s="52">
        <f>SUM(G16:G17)</f>
        <v>0</v>
      </c>
      <c r="H15" s="52">
        <f>SUM(H16:H17)</f>
        <v>0</v>
      </c>
    </row>
    <row r="16" spans="1:10" ht="27" customHeight="1">
      <c r="A16" s="50"/>
      <c r="B16" s="50"/>
      <c r="C16" s="93" t="s">
        <v>74</v>
      </c>
      <c r="D16" s="99" t="s">
        <v>75</v>
      </c>
      <c r="E16" s="3" t="s">
        <v>22</v>
      </c>
      <c r="F16" s="60">
        <f>817-F17</f>
        <v>808.4</v>
      </c>
      <c r="G16" s="60">
        <v>0</v>
      </c>
      <c r="H16" s="60">
        <v>0</v>
      </c>
      <c r="I16" s="76"/>
      <c r="J16" s="76"/>
    </row>
    <row r="17" spans="1:10" ht="27" customHeight="1">
      <c r="A17" s="50"/>
      <c r="B17" s="50"/>
      <c r="C17" s="95"/>
      <c r="D17" s="100"/>
      <c r="E17" s="3" t="s">
        <v>2</v>
      </c>
      <c r="F17" s="32">
        <v>8.6</v>
      </c>
      <c r="G17" s="32">
        <v>0</v>
      </c>
      <c r="H17" s="32">
        <v>0</v>
      </c>
      <c r="I17" s="76"/>
      <c r="J17" s="76"/>
    </row>
    <row r="18" spans="1:8" ht="45">
      <c r="A18" s="50"/>
      <c r="B18" s="50"/>
      <c r="C18" s="51" t="s">
        <v>27</v>
      </c>
      <c r="D18" s="62" t="s">
        <v>28</v>
      </c>
      <c r="E18" s="6" t="s">
        <v>21</v>
      </c>
      <c r="F18" s="52">
        <f>SUM(F19:F19)</f>
        <v>41528.5</v>
      </c>
      <c r="G18" s="52">
        <f>SUM(G19:G19)</f>
        <v>0</v>
      </c>
      <c r="H18" s="52">
        <f>SUM(H19:H19)</f>
        <v>0</v>
      </c>
    </row>
    <row r="19" spans="1:10" ht="60">
      <c r="A19" s="50"/>
      <c r="B19" s="50"/>
      <c r="C19" s="4" t="s">
        <v>83</v>
      </c>
      <c r="D19" s="70" t="s">
        <v>31</v>
      </c>
      <c r="E19" s="1" t="s">
        <v>22</v>
      </c>
      <c r="F19" s="33">
        <v>41528.5</v>
      </c>
      <c r="G19" s="33">
        <v>0</v>
      </c>
      <c r="H19" s="33">
        <v>0</v>
      </c>
      <c r="I19" s="76"/>
      <c r="J19" s="76"/>
    </row>
    <row r="20" spans="1:8" ht="30">
      <c r="A20" s="50"/>
      <c r="B20" s="50"/>
      <c r="C20" s="51" t="s">
        <v>78</v>
      </c>
      <c r="D20" s="62" t="s">
        <v>79</v>
      </c>
      <c r="E20" s="6" t="s">
        <v>21</v>
      </c>
      <c r="F20" s="52">
        <f>SUM(F21:F21)</f>
        <v>6562.5</v>
      </c>
      <c r="G20" s="52">
        <f>SUM(G21:G21)</f>
        <v>0</v>
      </c>
      <c r="H20" s="52">
        <f>SUM(H21:H21)</f>
        <v>0</v>
      </c>
    </row>
    <row r="21" spans="1:10" ht="30">
      <c r="A21" s="50"/>
      <c r="B21" s="50"/>
      <c r="C21" s="51" t="s">
        <v>80</v>
      </c>
      <c r="D21" s="40" t="s">
        <v>81</v>
      </c>
      <c r="E21" s="3" t="s">
        <v>22</v>
      </c>
      <c r="F21" s="60">
        <v>6562.5</v>
      </c>
      <c r="G21" s="60">
        <v>0</v>
      </c>
      <c r="H21" s="60">
        <v>0</v>
      </c>
      <c r="I21" s="76"/>
      <c r="J21" s="76"/>
    </row>
    <row r="22" spans="1:8" ht="28.5">
      <c r="A22" s="50"/>
      <c r="B22" s="50"/>
      <c r="C22" s="51" t="s">
        <v>54</v>
      </c>
      <c r="D22" s="54" t="s">
        <v>53</v>
      </c>
      <c r="E22" s="48" t="s">
        <v>22</v>
      </c>
      <c r="F22" s="55">
        <f>F23</f>
        <v>1211.7</v>
      </c>
      <c r="G22" s="55">
        <f>G23</f>
        <v>1211.7</v>
      </c>
      <c r="H22" s="55">
        <f>H23</f>
        <v>1211.7</v>
      </c>
    </row>
    <row r="23" spans="1:11" ht="60">
      <c r="A23" s="59"/>
      <c r="B23" s="59"/>
      <c r="C23" s="51" t="s">
        <v>57</v>
      </c>
      <c r="D23" s="56" t="s">
        <v>55</v>
      </c>
      <c r="E23" s="3" t="s">
        <v>22</v>
      </c>
      <c r="F23" s="32">
        <v>1211.7</v>
      </c>
      <c r="G23" s="32">
        <v>1211.7</v>
      </c>
      <c r="H23" s="32">
        <v>1211.7</v>
      </c>
      <c r="I23" s="77"/>
      <c r="J23" s="78"/>
      <c r="K23" s="78"/>
    </row>
    <row r="24" spans="1:11" ht="21" customHeight="1">
      <c r="A24" s="84" t="s">
        <v>1</v>
      </c>
      <c r="B24" s="85"/>
      <c r="C24" s="85"/>
      <c r="D24" s="85"/>
      <c r="E24" s="86"/>
      <c r="F24" s="57">
        <f>F7+F22</f>
        <v>593684.9</v>
      </c>
      <c r="G24" s="57">
        <f>G7+G22</f>
        <v>590872.3</v>
      </c>
      <c r="H24" s="57">
        <f>H7+H22</f>
        <v>607927.6</v>
      </c>
      <c r="I24" s="77"/>
      <c r="J24" s="78"/>
      <c r="K24" s="78"/>
    </row>
    <row r="25" spans="2:10" ht="16.5" customHeight="1">
      <c r="B25" s="58"/>
      <c r="C25" s="58"/>
      <c r="J25" s="79"/>
    </row>
    <row r="26" spans="1:6" ht="15.75">
      <c r="A26" s="82" t="s">
        <v>56</v>
      </c>
      <c r="B26" s="82"/>
      <c r="C26" s="82"/>
      <c r="D26" s="82"/>
      <c r="E26" s="82"/>
      <c r="F26" s="82"/>
    </row>
  </sheetData>
  <sheetProtection/>
  <mergeCells count="14">
    <mergeCell ref="A1:F1"/>
    <mergeCell ref="A5:B6"/>
    <mergeCell ref="C5:D5"/>
    <mergeCell ref="E5:E6"/>
    <mergeCell ref="F5:F6"/>
    <mergeCell ref="A3:H3"/>
    <mergeCell ref="A26:F26"/>
    <mergeCell ref="G5:G6"/>
    <mergeCell ref="H5:H6"/>
    <mergeCell ref="A24:E24"/>
    <mergeCell ref="C10:C13"/>
    <mergeCell ref="D10:D13"/>
    <mergeCell ref="C16:C17"/>
    <mergeCell ref="D16:D17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6.28125" style="41" customWidth="1"/>
    <col min="2" max="2" width="7.140625" style="41" customWidth="1"/>
    <col min="3" max="3" width="14.57421875" style="41" customWidth="1"/>
    <col min="4" max="4" width="60.57421875" style="41" customWidth="1"/>
    <col min="5" max="5" width="9.28125" style="41" customWidth="1"/>
    <col min="6" max="6" width="13.421875" style="41" bestFit="1" customWidth="1"/>
    <col min="7" max="8" width="12.57421875" style="41" bestFit="1" customWidth="1"/>
    <col min="9" max="16384" width="9.140625" style="41" customWidth="1"/>
  </cols>
  <sheetData>
    <row r="1" spans="1:6" ht="15.75">
      <c r="A1" s="87" t="s">
        <v>13</v>
      </c>
      <c r="B1" s="87"/>
      <c r="C1" s="87"/>
      <c r="D1" s="87"/>
      <c r="E1" s="87"/>
      <c r="F1" s="87"/>
    </row>
    <row r="2" spans="1:6" ht="11.25" customHeight="1">
      <c r="A2" s="42"/>
      <c r="B2" s="42"/>
      <c r="C2" s="42"/>
      <c r="D2" s="42"/>
      <c r="E2" s="42"/>
      <c r="F2" s="42"/>
    </row>
    <row r="3" spans="1:6" ht="15.75">
      <c r="A3" s="87" t="s">
        <v>73</v>
      </c>
      <c r="B3" s="87"/>
      <c r="C3" s="87"/>
      <c r="D3" s="87"/>
      <c r="E3" s="87"/>
      <c r="F3" s="87"/>
    </row>
    <row r="4" spans="1:8" ht="15.75">
      <c r="A4" s="43"/>
      <c r="B4" s="43"/>
      <c r="C4" s="43"/>
      <c r="D4" s="43"/>
      <c r="E4" s="43"/>
      <c r="F4" s="43"/>
      <c r="G4" s="43"/>
      <c r="H4" s="41" t="s">
        <v>0</v>
      </c>
    </row>
    <row r="5" spans="1:8" ht="15.75">
      <c r="A5" s="88" t="s">
        <v>8</v>
      </c>
      <c r="B5" s="89"/>
      <c r="C5" s="83" t="s">
        <v>5</v>
      </c>
      <c r="D5" s="83"/>
      <c r="E5" s="92" t="s">
        <v>3</v>
      </c>
      <c r="F5" s="83">
        <v>2021</v>
      </c>
      <c r="G5" s="83">
        <v>2022</v>
      </c>
      <c r="H5" s="83">
        <v>2023</v>
      </c>
    </row>
    <row r="6" spans="1:8" ht="31.5" customHeight="1">
      <c r="A6" s="102"/>
      <c r="B6" s="103"/>
      <c r="C6" s="44" t="s">
        <v>12</v>
      </c>
      <c r="D6" s="44" t="s">
        <v>7</v>
      </c>
      <c r="E6" s="92"/>
      <c r="F6" s="83"/>
      <c r="G6" s="83"/>
      <c r="H6" s="83"/>
    </row>
    <row r="7" spans="1:8" s="42" customFormat="1" ht="42.75">
      <c r="A7" s="45" t="s">
        <v>11</v>
      </c>
      <c r="B7" s="45" t="s">
        <v>11</v>
      </c>
      <c r="C7" s="61" t="s">
        <v>16</v>
      </c>
      <c r="D7" s="47" t="s">
        <v>15</v>
      </c>
      <c r="E7" s="48" t="s">
        <v>21</v>
      </c>
      <c r="F7" s="49">
        <f aca="true" t="shared" si="0" ref="F7:H9">F8</f>
        <v>2923.8</v>
      </c>
      <c r="G7" s="49">
        <f t="shared" si="0"/>
        <v>2923.8</v>
      </c>
      <c r="H7" s="49">
        <f t="shared" si="0"/>
        <v>2923.8</v>
      </c>
    </row>
    <row r="8" spans="1:8" s="42" customFormat="1" ht="28.5">
      <c r="A8" s="50"/>
      <c r="B8" s="50"/>
      <c r="C8" s="61" t="s">
        <v>24</v>
      </c>
      <c r="D8" s="47" t="s">
        <v>23</v>
      </c>
      <c r="E8" s="48" t="s">
        <v>21</v>
      </c>
      <c r="F8" s="49">
        <f t="shared" si="0"/>
        <v>2923.8</v>
      </c>
      <c r="G8" s="49">
        <f t="shared" si="0"/>
        <v>2923.8</v>
      </c>
      <c r="H8" s="49">
        <f t="shared" si="0"/>
        <v>2923.8</v>
      </c>
    </row>
    <row r="9" spans="1:8" ht="30">
      <c r="A9" s="50"/>
      <c r="B9" s="50"/>
      <c r="C9" s="80" t="s">
        <v>85</v>
      </c>
      <c r="D9" s="5" t="s">
        <v>86</v>
      </c>
      <c r="E9" s="6" t="s">
        <v>21</v>
      </c>
      <c r="F9" s="81">
        <f t="shared" si="0"/>
        <v>2923.8</v>
      </c>
      <c r="G9" s="81">
        <f t="shared" si="0"/>
        <v>2923.8</v>
      </c>
      <c r="H9" s="81">
        <f t="shared" si="0"/>
        <v>2923.8</v>
      </c>
    </row>
    <row r="10" spans="1:8" ht="45">
      <c r="A10" s="50"/>
      <c r="B10" s="50"/>
      <c r="C10" s="80" t="s">
        <v>87</v>
      </c>
      <c r="D10" s="56" t="s">
        <v>88</v>
      </c>
      <c r="E10" s="3" t="s">
        <v>22</v>
      </c>
      <c r="F10" s="32">
        <v>2923.8</v>
      </c>
      <c r="G10" s="32">
        <v>2923.8</v>
      </c>
      <c r="H10" s="32">
        <v>2923.8</v>
      </c>
    </row>
    <row r="11" spans="1:8" ht="21" customHeight="1">
      <c r="A11" s="101" t="s">
        <v>1</v>
      </c>
      <c r="B11" s="101"/>
      <c r="C11" s="101"/>
      <c r="D11" s="101"/>
      <c r="E11" s="101"/>
      <c r="F11" s="57">
        <f>F7</f>
        <v>2923.8</v>
      </c>
      <c r="G11" s="57">
        <f>G7</f>
        <v>2923.8</v>
      </c>
      <c r="H11" s="57">
        <f>H7</f>
        <v>2923.8</v>
      </c>
    </row>
    <row r="12" spans="2:3" ht="15.75">
      <c r="B12" s="58"/>
      <c r="C12" s="58"/>
    </row>
    <row r="13" spans="1:6" ht="12.75" customHeight="1">
      <c r="A13" s="82" t="s">
        <v>56</v>
      </c>
      <c r="B13" s="82"/>
      <c r="C13" s="82"/>
      <c r="D13" s="82"/>
      <c r="E13" s="82"/>
      <c r="F13" s="82"/>
    </row>
  </sheetData>
  <sheetProtection/>
  <mergeCells count="10">
    <mergeCell ref="A11:E11"/>
    <mergeCell ref="A13:F13"/>
    <mergeCell ref="G5:G6"/>
    <mergeCell ref="H5:H6"/>
    <mergeCell ref="A1:F1"/>
    <mergeCell ref="A3:F3"/>
    <mergeCell ref="A5:B6"/>
    <mergeCell ref="C5:D5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28125" style="41" customWidth="1"/>
    <col min="2" max="2" width="6.00390625" style="41" customWidth="1"/>
    <col min="3" max="3" width="14.57421875" style="41" customWidth="1"/>
    <col min="4" max="4" width="60.57421875" style="41" customWidth="1"/>
    <col min="5" max="5" width="9.28125" style="41" customWidth="1"/>
    <col min="6" max="6" width="13.421875" style="41" bestFit="1" customWidth="1"/>
    <col min="7" max="8" width="12.57421875" style="41" bestFit="1" customWidth="1"/>
    <col min="9" max="16384" width="9.140625" style="41" customWidth="1"/>
  </cols>
  <sheetData>
    <row r="1" spans="1:6" ht="15.75">
      <c r="A1" s="87" t="s">
        <v>13</v>
      </c>
      <c r="B1" s="87"/>
      <c r="C1" s="87"/>
      <c r="D1" s="87"/>
      <c r="E1" s="87"/>
      <c r="F1" s="87"/>
    </row>
    <row r="2" spans="1:6" ht="11.25" customHeight="1">
      <c r="A2" s="42"/>
      <c r="B2" s="42"/>
      <c r="C2" s="42"/>
      <c r="D2" s="42"/>
      <c r="E2" s="42"/>
      <c r="F2" s="42"/>
    </row>
    <row r="3" spans="1:8" ht="15.75">
      <c r="A3" s="87" t="s">
        <v>73</v>
      </c>
      <c r="B3" s="87"/>
      <c r="C3" s="87"/>
      <c r="D3" s="87"/>
      <c r="E3" s="87"/>
      <c r="F3" s="87"/>
      <c r="G3" s="87"/>
      <c r="H3" s="87"/>
    </row>
    <row r="4" spans="1:8" ht="15.75">
      <c r="A4" s="43"/>
      <c r="B4" s="43"/>
      <c r="C4" s="43"/>
      <c r="D4" s="43"/>
      <c r="E4" s="43"/>
      <c r="F4" s="43"/>
      <c r="G4" s="43"/>
      <c r="H4" s="41" t="s">
        <v>0</v>
      </c>
    </row>
    <row r="5" spans="1:8" ht="15.75">
      <c r="A5" s="88" t="s">
        <v>8</v>
      </c>
      <c r="B5" s="89"/>
      <c r="C5" s="83" t="s">
        <v>5</v>
      </c>
      <c r="D5" s="83"/>
      <c r="E5" s="92" t="s">
        <v>3</v>
      </c>
      <c r="F5" s="83">
        <v>2021</v>
      </c>
      <c r="G5" s="83">
        <v>2022</v>
      </c>
      <c r="H5" s="83">
        <v>2023</v>
      </c>
    </row>
    <row r="6" spans="1:8" ht="31.5" customHeight="1">
      <c r="A6" s="102"/>
      <c r="B6" s="103"/>
      <c r="C6" s="44" t="s">
        <v>12</v>
      </c>
      <c r="D6" s="44" t="s">
        <v>7</v>
      </c>
      <c r="E6" s="92"/>
      <c r="F6" s="83"/>
      <c r="G6" s="83"/>
      <c r="H6" s="83"/>
    </row>
    <row r="7" spans="1:8" s="42" customFormat="1" ht="28.5">
      <c r="A7" s="45" t="s">
        <v>11</v>
      </c>
      <c r="B7" s="45" t="s">
        <v>32</v>
      </c>
      <c r="C7" s="51" t="s">
        <v>54</v>
      </c>
      <c r="D7" s="54" t="s">
        <v>53</v>
      </c>
      <c r="E7" s="48" t="s">
        <v>21</v>
      </c>
      <c r="F7" s="55">
        <f>F8</f>
        <v>1900</v>
      </c>
      <c r="G7" s="55">
        <f>G8</f>
        <v>1900</v>
      </c>
      <c r="H7" s="55">
        <f>H8</f>
        <v>1900</v>
      </c>
    </row>
    <row r="8" spans="1:8" s="42" customFormat="1" ht="120">
      <c r="A8" s="59"/>
      <c r="B8" s="59"/>
      <c r="C8" s="51" t="s">
        <v>71</v>
      </c>
      <c r="D8" s="56" t="s">
        <v>72</v>
      </c>
      <c r="E8" s="3" t="s">
        <v>89</v>
      </c>
      <c r="F8" s="32">
        <v>1900</v>
      </c>
      <c r="G8" s="32">
        <v>1900</v>
      </c>
      <c r="H8" s="32">
        <v>1900</v>
      </c>
    </row>
    <row r="9" spans="1:8" ht="21" customHeight="1">
      <c r="A9" s="84" t="s">
        <v>1</v>
      </c>
      <c r="B9" s="85"/>
      <c r="C9" s="85"/>
      <c r="D9" s="85"/>
      <c r="E9" s="86"/>
      <c r="F9" s="57">
        <f>F7</f>
        <v>1900</v>
      </c>
      <c r="G9" s="57">
        <f>G7</f>
        <v>1900</v>
      </c>
      <c r="H9" s="57">
        <f>H7</f>
        <v>1900</v>
      </c>
    </row>
    <row r="10" spans="2:3" ht="15.75">
      <c r="B10" s="58"/>
      <c r="C10" s="58"/>
    </row>
    <row r="11" spans="1:6" ht="12.75" customHeight="1">
      <c r="A11" s="82" t="s">
        <v>56</v>
      </c>
      <c r="B11" s="82"/>
      <c r="C11" s="82"/>
      <c r="D11" s="82"/>
      <c r="E11" s="82"/>
      <c r="F11" s="82"/>
    </row>
  </sheetData>
  <sheetProtection/>
  <mergeCells count="10">
    <mergeCell ref="A9:E9"/>
    <mergeCell ref="A11:F11"/>
    <mergeCell ref="A3:H3"/>
    <mergeCell ref="G5:G6"/>
    <mergeCell ref="H5:H6"/>
    <mergeCell ref="A1:F1"/>
    <mergeCell ref="A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28125" style="41" customWidth="1"/>
    <col min="2" max="2" width="7.140625" style="41" customWidth="1"/>
    <col min="3" max="3" width="14.57421875" style="41" customWidth="1"/>
    <col min="4" max="4" width="60.57421875" style="41" customWidth="1"/>
    <col min="5" max="5" width="9.28125" style="41" customWidth="1"/>
    <col min="6" max="6" width="13.421875" style="41" bestFit="1" customWidth="1"/>
    <col min="7" max="8" width="12.57421875" style="41" bestFit="1" customWidth="1"/>
    <col min="9" max="16384" width="9.140625" style="41" customWidth="1"/>
  </cols>
  <sheetData>
    <row r="1" spans="1:6" ht="15.75">
      <c r="A1" s="87" t="s">
        <v>13</v>
      </c>
      <c r="B1" s="87"/>
      <c r="C1" s="87"/>
      <c r="D1" s="87"/>
      <c r="E1" s="87"/>
      <c r="F1" s="87"/>
    </row>
    <row r="2" spans="1:6" ht="11.25" customHeight="1">
      <c r="A2" s="42"/>
      <c r="B2" s="42"/>
      <c r="C2" s="42"/>
      <c r="D2" s="42"/>
      <c r="E2" s="42"/>
      <c r="F2" s="42"/>
    </row>
    <row r="3" spans="1:8" ht="15.75">
      <c r="A3" s="87" t="s">
        <v>73</v>
      </c>
      <c r="B3" s="87"/>
      <c r="C3" s="87"/>
      <c r="D3" s="87"/>
      <c r="E3" s="87"/>
      <c r="F3" s="87"/>
      <c r="G3" s="87"/>
      <c r="H3" s="87"/>
    </row>
    <row r="4" spans="1:8" ht="15.75">
      <c r="A4" s="43"/>
      <c r="B4" s="43"/>
      <c r="C4" s="43"/>
      <c r="D4" s="43"/>
      <c r="E4" s="43"/>
      <c r="F4" s="43"/>
      <c r="G4" s="43"/>
      <c r="H4" s="41" t="s">
        <v>0</v>
      </c>
    </row>
    <row r="5" spans="1:8" ht="15.75">
      <c r="A5" s="88" t="s">
        <v>8</v>
      </c>
      <c r="B5" s="89"/>
      <c r="C5" s="83" t="s">
        <v>5</v>
      </c>
      <c r="D5" s="83"/>
      <c r="E5" s="92" t="s">
        <v>3</v>
      </c>
      <c r="F5" s="83">
        <v>2021</v>
      </c>
      <c r="G5" s="83">
        <v>2022</v>
      </c>
      <c r="H5" s="83">
        <v>2023</v>
      </c>
    </row>
    <row r="6" spans="1:8" ht="31.5" customHeight="1">
      <c r="A6" s="90"/>
      <c r="B6" s="91"/>
      <c r="C6" s="44" t="s">
        <v>12</v>
      </c>
      <c r="D6" s="44" t="s">
        <v>7</v>
      </c>
      <c r="E6" s="92"/>
      <c r="F6" s="83"/>
      <c r="G6" s="83"/>
      <c r="H6" s="83"/>
    </row>
    <row r="7" spans="1:8" s="42" customFormat="1" ht="30">
      <c r="A7" s="45" t="s">
        <v>58</v>
      </c>
      <c r="B7" s="45" t="s">
        <v>59</v>
      </c>
      <c r="C7" s="61" t="s">
        <v>54</v>
      </c>
      <c r="D7" s="54" t="s">
        <v>53</v>
      </c>
      <c r="E7" s="48" t="s">
        <v>21</v>
      </c>
      <c r="F7" s="65">
        <f>SUM(F8:F12)</f>
        <v>79041.5</v>
      </c>
      <c r="G7" s="65">
        <f>SUM(G8:G12)</f>
        <v>79041.5</v>
      </c>
      <c r="H7" s="65">
        <f>SUM(H8:H12)</f>
        <v>79041.5</v>
      </c>
    </row>
    <row r="8" spans="1:10" s="64" customFormat="1" ht="39.75" customHeight="1">
      <c r="A8" s="63"/>
      <c r="B8" s="63"/>
      <c r="C8" s="104" t="s">
        <v>61</v>
      </c>
      <c r="D8" s="99" t="s">
        <v>60</v>
      </c>
      <c r="E8" s="3" t="s">
        <v>2</v>
      </c>
      <c r="F8" s="66">
        <v>12.1</v>
      </c>
      <c r="G8" s="66">
        <v>12.1</v>
      </c>
      <c r="H8" s="66">
        <v>12.1</v>
      </c>
      <c r="I8" s="68"/>
      <c r="J8" s="68"/>
    </row>
    <row r="9" spans="1:9" s="64" customFormat="1" ht="39.75" customHeight="1">
      <c r="A9" s="63"/>
      <c r="B9" s="63"/>
      <c r="C9" s="105"/>
      <c r="D9" s="100"/>
      <c r="E9" s="3" t="s">
        <v>63</v>
      </c>
      <c r="F9" s="66">
        <f>2435.1-F8</f>
        <v>2423</v>
      </c>
      <c r="G9" s="66">
        <v>2423</v>
      </c>
      <c r="H9" s="66">
        <v>2423</v>
      </c>
      <c r="I9" s="68"/>
    </row>
    <row r="10" spans="1:8" ht="45">
      <c r="A10" s="50"/>
      <c r="B10" s="50"/>
      <c r="C10" s="61" t="s">
        <v>64</v>
      </c>
      <c r="D10" s="56" t="s">
        <v>65</v>
      </c>
      <c r="E10" s="3" t="s">
        <v>63</v>
      </c>
      <c r="F10" s="67">
        <v>31148.3</v>
      </c>
      <c r="G10" s="67">
        <v>31148.3</v>
      </c>
      <c r="H10" s="67">
        <v>31148.3</v>
      </c>
    </row>
    <row r="11" spans="1:8" ht="60">
      <c r="A11" s="50"/>
      <c r="B11" s="50"/>
      <c r="C11" s="61" t="s">
        <v>66</v>
      </c>
      <c r="D11" s="29" t="s">
        <v>68</v>
      </c>
      <c r="E11" s="3" t="s">
        <v>69</v>
      </c>
      <c r="F11" s="66">
        <v>45422.1</v>
      </c>
      <c r="G11" s="66">
        <v>45422.1</v>
      </c>
      <c r="H11" s="66">
        <v>45422.1</v>
      </c>
    </row>
    <row r="12" spans="1:8" ht="75">
      <c r="A12" s="59"/>
      <c r="B12" s="59"/>
      <c r="C12" s="61" t="s">
        <v>67</v>
      </c>
      <c r="D12" s="29" t="s">
        <v>70</v>
      </c>
      <c r="E12" s="3" t="s">
        <v>62</v>
      </c>
      <c r="F12" s="66">
        <v>36</v>
      </c>
      <c r="G12" s="66">
        <v>36</v>
      </c>
      <c r="H12" s="66">
        <v>36</v>
      </c>
    </row>
    <row r="13" spans="1:8" ht="21" customHeight="1">
      <c r="A13" s="84" t="s">
        <v>1</v>
      </c>
      <c r="B13" s="85"/>
      <c r="C13" s="85"/>
      <c r="D13" s="85"/>
      <c r="E13" s="86"/>
      <c r="F13" s="57">
        <f>F7</f>
        <v>79041.5</v>
      </c>
      <c r="G13" s="57">
        <f>G7</f>
        <v>79041.5</v>
      </c>
      <c r="H13" s="57">
        <f>H7</f>
        <v>79041.5</v>
      </c>
    </row>
    <row r="14" spans="2:3" ht="15.75">
      <c r="B14" s="58"/>
      <c r="C14" s="58"/>
    </row>
    <row r="15" spans="1:6" ht="15.75">
      <c r="A15" s="82" t="s">
        <v>56</v>
      </c>
      <c r="B15" s="82"/>
      <c r="C15" s="82"/>
      <c r="D15" s="82"/>
      <c r="E15" s="82"/>
      <c r="F15" s="82"/>
    </row>
  </sheetData>
  <sheetProtection/>
  <mergeCells count="12">
    <mergeCell ref="A15:F15"/>
    <mergeCell ref="C8:C9"/>
    <mergeCell ref="D8:D9"/>
    <mergeCell ref="A3:H3"/>
    <mergeCell ref="G5:G6"/>
    <mergeCell ref="H5:H6"/>
    <mergeCell ref="A1:F1"/>
    <mergeCell ref="A5:B6"/>
    <mergeCell ref="C5:D5"/>
    <mergeCell ref="E5:E6"/>
    <mergeCell ref="F5:F6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3"/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2020-12-14T11:40:43Z</cp:lastPrinted>
  <dcterms:created xsi:type="dcterms:W3CDTF">1996-10-08T23:32:33Z</dcterms:created>
  <dcterms:modified xsi:type="dcterms:W3CDTF">2020-12-14T11:56:15Z</dcterms:modified>
  <cp:category/>
  <cp:version/>
  <cp:contentType/>
  <cp:contentStatus/>
</cp:coreProperties>
</file>